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6" yWindow="-108" windowWidth="18768" windowHeight="1095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Лист1!$A$1:$S$150</definedName>
  </definedNames>
  <calcPr calcId="145621"/>
</workbook>
</file>

<file path=xl/calcChain.xml><?xml version="1.0" encoding="utf-8"?>
<calcChain xmlns="http://schemas.openxmlformats.org/spreadsheetml/2006/main">
  <c r="J73" i="1" l="1"/>
  <c r="N73" i="1"/>
  <c r="L96" i="1"/>
  <c r="F88" i="1"/>
  <c r="F83" i="1"/>
  <c r="N96" i="1"/>
  <c r="J83" i="1"/>
  <c r="N78" i="1"/>
  <c r="N59" i="1"/>
  <c r="F49" i="1"/>
  <c r="J84" i="1" l="1"/>
  <c r="L84" i="1"/>
  <c r="P84" i="1"/>
  <c r="J72" i="1"/>
  <c r="K72" i="1"/>
  <c r="L72" i="1"/>
  <c r="F72" i="1" s="1"/>
  <c r="M72" i="1"/>
  <c r="N72" i="1"/>
  <c r="O72" i="1"/>
  <c r="P72" i="1"/>
  <c r="I72" i="1"/>
  <c r="I68" i="1"/>
  <c r="J68" i="1"/>
  <c r="K68" i="1"/>
  <c r="L68" i="1"/>
  <c r="M68" i="1"/>
  <c r="N68" i="1"/>
  <c r="O68" i="1"/>
  <c r="P68" i="1"/>
  <c r="H68" i="1"/>
  <c r="G68" i="1"/>
  <c r="H51" i="1"/>
  <c r="I51" i="1"/>
  <c r="J51" i="1"/>
  <c r="K51" i="1"/>
  <c r="L51" i="1"/>
  <c r="M51" i="1"/>
  <c r="N51" i="1"/>
  <c r="O51" i="1"/>
  <c r="P51" i="1"/>
  <c r="G51" i="1"/>
  <c r="J46" i="1"/>
  <c r="K46" i="1"/>
  <c r="L46" i="1"/>
  <c r="M46" i="1"/>
  <c r="N46" i="1"/>
  <c r="O46" i="1"/>
  <c r="P46" i="1"/>
  <c r="Q46" i="1"/>
  <c r="R46" i="1"/>
  <c r="I46" i="1"/>
  <c r="R23" i="1"/>
  <c r="G23" i="1"/>
  <c r="H23" i="1"/>
  <c r="I23" i="1"/>
  <c r="J23" i="1"/>
  <c r="K23" i="1"/>
  <c r="L23" i="1"/>
  <c r="M23" i="1"/>
  <c r="N23" i="1"/>
  <c r="O23" i="1"/>
  <c r="P23" i="1"/>
  <c r="Q23" i="1"/>
  <c r="H20" i="1"/>
  <c r="I20" i="1"/>
  <c r="J20" i="1"/>
  <c r="J24" i="1" s="1"/>
  <c r="K20" i="1"/>
  <c r="L20" i="1"/>
  <c r="L24" i="1" s="1"/>
  <c r="M20" i="1"/>
  <c r="N20" i="1"/>
  <c r="O20" i="1"/>
  <c r="P20" i="1"/>
  <c r="G20" i="1"/>
  <c r="P24" i="1" l="1"/>
  <c r="H24" i="1"/>
  <c r="E20" i="1"/>
  <c r="N24" i="1"/>
  <c r="I73" i="1"/>
  <c r="F68" i="1"/>
  <c r="O24" i="1"/>
  <c r="M24" i="1"/>
  <c r="K24" i="1"/>
  <c r="I24" i="1"/>
  <c r="G24" i="1"/>
  <c r="F51" i="1" l="1"/>
  <c r="E49" i="1"/>
  <c r="E51" i="1" s="1"/>
  <c r="E22" i="1" l="1"/>
  <c r="E23" i="1" l="1"/>
  <c r="N109" i="1"/>
  <c r="O109" i="1"/>
  <c r="O110" i="1" s="1"/>
  <c r="P109" i="1"/>
  <c r="P110" i="1" s="1"/>
  <c r="P111" i="1" s="1"/>
  <c r="G109" i="1"/>
  <c r="H109" i="1"/>
  <c r="I109" i="1"/>
  <c r="J109" i="1"/>
  <c r="K109" i="1"/>
  <c r="L109" i="1"/>
  <c r="M109" i="1"/>
  <c r="M110" i="1" l="1"/>
  <c r="F101" i="1"/>
  <c r="F102" i="1"/>
  <c r="F54" i="1"/>
  <c r="F55" i="1"/>
  <c r="F56" i="1"/>
  <c r="F57" i="1"/>
  <c r="F58" i="1"/>
  <c r="F59" i="1"/>
  <c r="F45" i="1"/>
  <c r="F43" i="1"/>
  <c r="F17" i="1"/>
  <c r="F18" i="1"/>
  <c r="F19" i="1"/>
  <c r="F22" i="1"/>
  <c r="F23" i="1" s="1"/>
  <c r="K110" i="1" l="1"/>
  <c r="E103" i="1"/>
  <c r="F105" i="1"/>
  <c r="F106" i="1"/>
  <c r="F107" i="1"/>
  <c r="F108" i="1"/>
  <c r="E106" i="1"/>
  <c r="E107" i="1"/>
  <c r="E108" i="1"/>
  <c r="E105" i="1"/>
  <c r="E95" i="1"/>
  <c r="E94" i="1"/>
  <c r="E91" i="1"/>
  <c r="E90" i="1"/>
  <c r="E99" i="1"/>
  <c r="E101" i="1"/>
  <c r="E102" i="1"/>
  <c r="E88" i="1"/>
  <c r="E87" i="1"/>
  <c r="E82" i="1"/>
  <c r="E81" i="1"/>
  <c r="E80" i="1"/>
  <c r="E76" i="1"/>
  <c r="N83" i="1"/>
  <c r="N84" i="1" s="1"/>
  <c r="O83" i="1"/>
  <c r="E71" i="1"/>
  <c r="E77" i="1"/>
  <c r="E70" i="1"/>
  <c r="E66" i="1"/>
  <c r="E65" i="1"/>
  <c r="E67" i="1"/>
  <c r="E59" i="1"/>
  <c r="E55" i="1"/>
  <c r="E56" i="1"/>
  <c r="E57" i="1"/>
  <c r="E58" i="1"/>
  <c r="E54" i="1"/>
  <c r="E45" i="1"/>
  <c r="E43" i="1"/>
  <c r="E17" i="1"/>
  <c r="E18" i="1"/>
  <c r="E19" i="1"/>
  <c r="F20" i="1" l="1"/>
  <c r="F24" i="1"/>
  <c r="F46" i="1"/>
  <c r="I110" i="1"/>
  <c r="G110" i="1"/>
  <c r="G111" i="1" s="1"/>
  <c r="E109" i="1"/>
  <c r="E68" i="1"/>
  <c r="E110" i="1" l="1"/>
  <c r="I63" i="1" l="1"/>
  <c r="K63" i="1"/>
  <c r="I62" i="1"/>
  <c r="K62" i="1"/>
  <c r="I61" i="1"/>
  <c r="K61" i="1"/>
  <c r="I60" i="1"/>
  <c r="K60" i="1"/>
  <c r="E60" i="1" l="1"/>
  <c r="E61" i="1"/>
  <c r="E62" i="1"/>
  <c r="E63" i="1"/>
  <c r="M83" i="1"/>
  <c r="M84" i="1" s="1"/>
  <c r="O78" i="1"/>
  <c r="O84" i="1" s="1"/>
  <c r="E78" i="1" l="1"/>
  <c r="E72" i="1" l="1"/>
  <c r="M92" i="1" l="1"/>
  <c r="M96" i="1" s="1"/>
  <c r="I92" i="1"/>
  <c r="I96" i="1" s="1"/>
  <c r="E96" i="1" l="1"/>
  <c r="E92" i="1"/>
  <c r="I83" i="1"/>
  <c r="I84" i="1" s="1"/>
  <c r="I111" i="1" s="1"/>
  <c r="K83" i="1"/>
  <c r="K84" i="1" s="1"/>
  <c r="E83" i="1" l="1"/>
  <c r="M73" i="1"/>
  <c r="M111" i="1" s="1"/>
  <c r="E84" i="1" l="1"/>
  <c r="E46" i="1" l="1"/>
  <c r="E24" i="1" l="1"/>
  <c r="K73" i="1" l="1"/>
  <c r="K111" i="1" s="1"/>
  <c r="O73" i="1"/>
  <c r="O111" i="1" s="1"/>
  <c r="E73" i="1" l="1"/>
  <c r="E111" i="1" s="1"/>
  <c r="J110" i="1" l="1"/>
  <c r="J111" i="1" s="1"/>
  <c r="L110" i="1"/>
  <c r="L111" i="1" s="1"/>
  <c r="N110" i="1"/>
  <c r="N111" i="1" s="1"/>
  <c r="H110" i="1"/>
  <c r="H111" i="1" s="1"/>
  <c r="F109" i="1"/>
  <c r="F110" i="1" l="1"/>
  <c r="F111" i="1" s="1"/>
</calcChain>
</file>

<file path=xl/sharedStrings.xml><?xml version="1.0" encoding="utf-8"?>
<sst xmlns="http://schemas.openxmlformats.org/spreadsheetml/2006/main" count="204" uniqueCount="125">
  <si>
    <t>№ п/п</t>
  </si>
  <si>
    <t>Наименование  мероприятия</t>
  </si>
  <si>
    <t>Ответственный исполнитель инвестиционного проекта, мероприятия</t>
  </si>
  <si>
    <t>Объемы финансирования, тыс. рублей</t>
  </si>
  <si>
    <t>в том числе по источникам финансирования</t>
  </si>
  <si>
    <t>ФБ</t>
  </si>
  <si>
    <t>ОБ</t>
  </si>
  <si>
    <t>МБ</t>
  </si>
  <si>
    <t>БП</t>
  </si>
  <si>
    <t>ВИ</t>
  </si>
  <si>
    <t>Прочие</t>
  </si>
  <si>
    <t>Прочие расходы</t>
  </si>
  <si>
    <t>Наименование программ (ФП,ГП ВО,МП) в рамках которых реализуется мероприятие</t>
  </si>
  <si>
    <t>Мероприятия по капитальному строительству или реконструкции</t>
  </si>
  <si>
    <t>Мероприятия по капитальному ремонту, закупке оборудования</t>
  </si>
  <si>
    <t>Итого по мероприятиям по капитальному строительству или реконструкции</t>
  </si>
  <si>
    <t>Итого по мероприятиям по капитальному ремонту, закупке оборудования</t>
  </si>
  <si>
    <t>КУЛЬТУРА</t>
  </si>
  <si>
    <t>Отдел по культуре администрации Калачеевского муниципального района</t>
  </si>
  <si>
    <t>МП «Развитие культуры и туризма в Калачеевском муниципальном районе»</t>
  </si>
  <si>
    <t>……..</t>
  </si>
  <si>
    <t>ИТОГО ПО ОТРАСЛИ КУЛЬТУРА</t>
  </si>
  <si>
    <t>МУНИЦИПАЛЬНОЕ УПРАВЛЕНИЕ</t>
  </si>
  <si>
    <t>ФИЗИЧЕСКАЯ КУЛЬТУРА И СПОРТ</t>
  </si>
  <si>
    <t>ИТОГО ПО ОТРАСЛИ ФИЗИЧЕСКАЯ КУЛЬТУРА И СПОРТКУЛЬТУРА</t>
  </si>
  <si>
    <t>ДОСТУПНОСТЬ И КАЧЕСТВО ЖИЛЬЯ</t>
  </si>
  <si>
    <t>Отдел строительства, транспорта и ЖКХ администрации Калачеевского муниципального района</t>
  </si>
  <si>
    <t>МП "Обеспечение доступным и комфортным жильем, транспортными и коммунальными услугами населения, содействие энергосбережению на территории Калачеевского муниципального района</t>
  </si>
  <si>
    <t>ИТОГО по ПРОЧИМ</t>
  </si>
  <si>
    <r>
      <t xml:space="preserve">ИТОГО </t>
    </r>
    <r>
      <rPr>
        <b/>
        <sz val="8"/>
        <color theme="1"/>
        <rFont val="Times New Roman"/>
        <family val="1"/>
        <charset val="204"/>
      </rPr>
      <t>ПО ОТРАСЛИ</t>
    </r>
    <r>
      <rPr>
        <b/>
        <sz val="10"/>
        <color theme="1"/>
        <rFont val="Times New Roman"/>
        <family val="1"/>
        <charset val="204"/>
      </rPr>
      <t xml:space="preserve"> ОБЕСПЕЧЕНИЕ НАСЕЛЕНИЯ ДОСТУПНЫМ И КОМФОРТНЫМ ЖИЛЬЕМ</t>
    </r>
  </si>
  <si>
    <t>ЖИЛИЩНО-КОММУНАЛЬНОЕ ХОЗЯЙСТВО</t>
  </si>
  <si>
    <t>ИТОГО по отрасли ЖИЛИЩНО-КОММУНАЛЬНОЕ ХОЗЯЙСТВО</t>
  </si>
  <si>
    <t>ИТОГО по отрасли МУНИЦИПАЛЬНОЕ УПРАВЛЕНИЕ</t>
  </si>
  <si>
    <t>Развитие системы водоснабжения и водоотведения</t>
  </si>
  <si>
    <t>Доля жилого фонда, оборудованного водопроводом</t>
  </si>
  <si>
    <t>Проектирование и строительство Межмуниципального Экологического отходоперерабатывающего Комплекса</t>
  </si>
  <si>
    <t>Строительство блочно-модульных котельных</t>
  </si>
  <si>
    <t xml:space="preserve">Прочие расходы                                             </t>
  </si>
  <si>
    <t>Доля полигонов ТБО, соответствующих требованиям СанПиН</t>
  </si>
  <si>
    <t>Доля населения, проживающего в населенных пунктах, имеющих регулярное автобусное сообщение</t>
  </si>
  <si>
    <t>Оптимизация пригородных маршрутов (субсидии перевозчикам)</t>
  </si>
  <si>
    <t>Доля муниципальных котельных, работающих на природном газе</t>
  </si>
  <si>
    <t>МБУ "Управление сельского хозяйства"</t>
  </si>
  <si>
    <t>МП "Экономическое развитие и повышение инвестиционного потенциала территории Калачеевского муниципального района"</t>
  </si>
  <si>
    <t>ДОРОЖНОЕ ХОЗЯЙСТВО И ТРАНСПОРТ</t>
  </si>
  <si>
    <t>БЛАГОУСТРОЙСТВО ТЕРРИТОРИЙ</t>
  </si>
  <si>
    <t>ИТОГО по отрасли ДОРОЖНОЕ ХОЗЯЙСТВО  И ТРАНСПОРТ</t>
  </si>
  <si>
    <t>Организация водоснабжения в границах Семеновского сельского поселения</t>
  </si>
  <si>
    <t xml:space="preserve">Администрация Семеновского сельского поселения </t>
  </si>
  <si>
    <t>МП «Содержание и развитие коммунальной инфраструктуры и территории Семеновского сельского поселения Калачеевского муниципального района Воронежской области на 2014-2020 годы»</t>
  </si>
  <si>
    <t>Протяженность водопроводных сетей, в отношении которых произведена модернизация (строительство, реконструкция)</t>
  </si>
  <si>
    <t>Организация культурно-досугового центра в с. Пришиб</t>
  </si>
  <si>
    <t xml:space="preserve">Администрация  Краснобратского 
сельского поселения
</t>
  </si>
  <si>
    <t xml:space="preserve">МП "Содержание, развитие коммунальной  инфраструктуры и муниципальное управление на территории  Краснобратского  сельского поселения
Калачеевского муниципального района на 2014 - 2020 годы»
</t>
  </si>
  <si>
    <t>Удельный вес детей в возрасте  5-14 лет, занимающихся в кружках, количество клубных формирований в учреждениях культуры.</t>
  </si>
  <si>
    <t>Организация наружного (уличного) освещения с применением энергосберегающих технологий  в населенных пунктах Калачеевского муниципального района</t>
  </si>
  <si>
    <t>Администрации горсельпоселений Калачеевского муниципального района</t>
  </si>
  <si>
    <t>Муниципальные программы горсельпоселений Калачеевского муниципального района</t>
  </si>
  <si>
    <t>Доля протяженности освещенных частей улиц к общей протяженности улиц</t>
  </si>
  <si>
    <t>Организация устойчивого водоснабжения населения в поселениях Калачеевского муниципального района</t>
  </si>
  <si>
    <t>Доля домовладений, подключенных к центральному водоснабжению</t>
  </si>
  <si>
    <t>Капитальный ремонт многоквартирных домов в поселениях Калачеевского муниципального района</t>
  </si>
  <si>
    <t>Доля многоквартирных домов, в отношении которых выполнен капитальный ремонт многоквартирных домов, к общему количеству МКД</t>
  </si>
  <si>
    <t>Капитальный ремонт и модернизация  инженерных коммуникаций (систем тепло-, водоснабжения, водоотведения) на территории горсельпоселений Калачеевского муниципального района</t>
  </si>
  <si>
    <t>Администрации горсельпоселений и Калачеевского муниципального района</t>
  </si>
  <si>
    <t>Муниципальные программы горсельпоселений и  Калачеевского муниципального района</t>
  </si>
  <si>
    <t>Модернизация материально-технической базы культурно-досуговых центров и домов культуры в горсельпоселениях Калачеевского муниципального района</t>
  </si>
  <si>
    <t>МП горсельпоселений Калачеевского муниципальбного района</t>
  </si>
  <si>
    <t>Капитальный ремонт зданий муниципальных учреждений культуры</t>
  </si>
  <si>
    <t>Развитие кинообслуживания на территории Пригородного сельского населения</t>
  </si>
  <si>
    <t>Администрация Пригородного сельского поселения</t>
  </si>
  <si>
    <t>МП "Социальное развитие Пригородного сельского поселения на период 2014-2020 годов"</t>
  </si>
  <si>
    <t>Количество граждан, получивших киноуслуги</t>
  </si>
  <si>
    <t>ИТОГО Прочие расходы</t>
  </si>
  <si>
    <t>МП горсельпоселений Калачеевского муниципального района</t>
  </si>
  <si>
    <t>МП горсельпоселений и Калачеевского муниципального района</t>
  </si>
  <si>
    <t>Устройство тротуаров в населенных пунктах Калачеевского муниципального района</t>
  </si>
  <si>
    <t xml:space="preserve"> </t>
  </si>
  <si>
    <t>Осуществление дорожной деятельности в части содержания и ремонта автомобильных дорог общего пользования местного значения и сооружений на них</t>
  </si>
  <si>
    <t>Доля автомобильных дорог общего пользования местного значения, в отношении которых произведен ремонт (капитальный ремонт, реконструкция)</t>
  </si>
  <si>
    <t>Постановка на кадастровый учет автомобильных дорог</t>
  </si>
  <si>
    <t>Доля автомобильных дорог, поставленных на кадастровый учет, к общей протяженности автомобильных дорог</t>
  </si>
  <si>
    <t xml:space="preserve">Обеспечение населения коммунальными услугами, содействие энергосбережению на территории городского поселения город Калач </t>
  </si>
  <si>
    <t>Администрация городского поселения город Калач</t>
  </si>
  <si>
    <t>Благоустройство мест массового отдыха, зон рекреации и дворовых терриорий в горсельпоселениях Калачеевского муниципального района</t>
  </si>
  <si>
    <t>Количество благоустроенных мест массового отдыха и зон рекреации на 1000 человек населения</t>
  </si>
  <si>
    <t>Доля благоустроенных дворовых территорий МКД</t>
  </si>
  <si>
    <t>Оборудование детских плащадок в населенных пунктах Калач</t>
  </si>
  <si>
    <t>Благоустройство дворовых территорий в населенных пунктах Калачеевского муниципального района</t>
  </si>
  <si>
    <t>Количество детских площадок на 1000 чел. населения</t>
  </si>
  <si>
    <t xml:space="preserve">ИТОГО по отрасли БЛАГОУСТРОЙСТВО ТЕРРИТОРИИ </t>
  </si>
  <si>
    <t>Прочие мероприятия по благоустройству территории</t>
  </si>
  <si>
    <t>Модернизация и совершенствование оборудования, оргтехники, транспортных средств    в ОМСУ</t>
  </si>
  <si>
    <t>Повышение качества предоставления муниципальных услуг, включая развитие системы межведомственного электронного вщзаимодействия.</t>
  </si>
  <si>
    <t>Содержание мест захороненения на территории поселений Калачеевского муниципального района</t>
  </si>
  <si>
    <t>Мероприятия в  сфере защиты населения и  территории от  чрезвычайных ситуаций природного и  техногенного характера</t>
  </si>
  <si>
    <t>Администрация Калачеевского муниципального района</t>
  </si>
  <si>
    <t xml:space="preserve">Оснащение спортивных площадок спортивным и иным оборудованием </t>
  </si>
  <si>
    <t>Количество оборудованных спортивных площадок на 1000 чел населения</t>
  </si>
  <si>
    <t xml:space="preserve">ИТОГО Прочие расходы </t>
  </si>
  <si>
    <t>Администрации  горсельпоселений Калачеевского муниципального района</t>
  </si>
  <si>
    <t xml:space="preserve">Прочие мероприятия </t>
  </si>
  <si>
    <t>Внедрения информационных технологий в сфере муниципального управления</t>
  </si>
  <si>
    <t>Администрации горсельпоселений  и Калачеевского муниципального района</t>
  </si>
  <si>
    <t>Муниципальные программы горсельпоселений и Калачеевского муниципального района</t>
  </si>
  <si>
    <t>МП Калачеевского муниципального района "Муниципальное управление"</t>
  </si>
  <si>
    <t xml:space="preserve"> Прочие расходы поселений</t>
  </si>
  <si>
    <t>ВСЕГО по НЕКОММЕРЧЕСКОЙ ЧАСТИ</t>
  </si>
  <si>
    <t xml:space="preserve">Строительство пешеходного моста через реку Подгорная в городском поселении г. Калач </t>
  </si>
  <si>
    <t>МП "Обеспечение населения коммунальными услугами, содействие энергосбережению на территории городского поселения город Калач…"</t>
  </si>
  <si>
    <t>МП «Обесепечение доступного и комфортного проживания граждан, содействие энергосбережению и повышению энергоэффективности на территории Пригородного сельского поселения Калачеевского муниципального района на 2014-2020 годы»</t>
  </si>
  <si>
    <t>Протяженность тепловых сетей, в отношении которых произведен ремонт (капитальный ремонт.  реконструкция)</t>
  </si>
  <si>
    <t>Совершенствование систем теплоснабжения на территории Пригородного сельского поселения</t>
  </si>
  <si>
    <t>74</t>
  </si>
  <si>
    <t>75</t>
  </si>
  <si>
    <t>76</t>
  </si>
  <si>
    <t>Администрации горсельпоселений и  Калачеевского муниципального района</t>
  </si>
  <si>
    <t>план</t>
  </si>
  <si>
    <t>факт</t>
  </si>
  <si>
    <t>Наименование целевых показхателей (индикаторов) определяющих результативность реализации мероприятия</t>
  </si>
  <si>
    <t>Планируемые значения целевых показателей</t>
  </si>
  <si>
    <t>Всего</t>
  </si>
  <si>
    <t>Провенден капитальный ремонт 4-х МКД Пригородного сельского поселения И 2-х МКД Заброденского сельского поселения</t>
  </si>
  <si>
    <t>Фактическое достижение
(описатьчто конкретно сделано, приобретено)</t>
  </si>
  <si>
    <t xml:space="preserve">                                                                                           ОТЧЕТ
                                                                                                    о ходе выполнения плана мероприятий реализации Стратегии социально-экономического развития Пригородного сельского поселения  за 2014 год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</si>
</sst>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1" xfId="0" applyFont="1" applyBorder="1" applyAlignment="1">
      <alignment horizontal="center" vertical="top"/>
    </xf>
    <xf numFmtId="0" fontId="2" fillId="3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right" wrapText="1"/>
    </xf>
    <xf numFmtId="2" fontId="5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wrapText="1"/>
    </xf>
    <xf numFmtId="0" fontId="19" fillId="3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3" fillId="0" borderId="0" xfId="0" applyFont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horizontal="center" vertical="top" wrapText="1"/>
    </xf>
    <xf numFmtId="0" fontId="1" fillId="7" borderId="5" xfId="0" applyFont="1" applyFill="1" applyBorder="1" applyAlignment="1">
      <alignment horizontal="center" wrapText="1"/>
    </xf>
    <xf numFmtId="0" fontId="5" fillId="7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2" fillId="3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top" wrapText="1"/>
    </xf>
    <xf numFmtId="0" fontId="0" fillId="0" borderId="0" xfId="0" applyAlignment="1"/>
    <xf numFmtId="0" fontId="0" fillId="2" borderId="1" xfId="0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vertical="top"/>
    </xf>
    <xf numFmtId="0" fontId="18" fillId="3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vertical="center" wrapText="1"/>
    </xf>
    <xf numFmtId="2" fontId="5" fillId="4" borderId="1" xfId="0" applyNumberFormat="1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vertical="center" wrapText="1"/>
    </xf>
    <xf numFmtId="2" fontId="16" fillId="2" borderId="1" xfId="0" applyNumberFormat="1" applyFont="1" applyFill="1" applyBorder="1" applyAlignment="1">
      <alignment vertical="center" wrapText="1"/>
    </xf>
    <xf numFmtId="2" fontId="20" fillId="2" borderId="1" xfId="0" applyNumberFormat="1" applyFont="1" applyFill="1" applyBorder="1" applyAlignment="1">
      <alignment vertical="center" wrapText="1"/>
    </xf>
    <xf numFmtId="2" fontId="16" fillId="3" borderId="1" xfId="0" applyNumberFormat="1" applyFont="1" applyFill="1" applyBorder="1" applyAlignment="1">
      <alignment vertical="center" wrapText="1"/>
    </xf>
    <xf numFmtId="2" fontId="20" fillId="3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6" fillId="4" borderId="1" xfId="0" applyNumberFormat="1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20" fillId="2" borderId="1" xfId="0" applyNumberFormat="1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4" fontId="20" fillId="2" borderId="1" xfId="0" applyNumberFormat="1" applyFont="1" applyFill="1" applyBorder="1" applyAlignment="1">
      <alignment vertical="center" wrapText="1"/>
    </xf>
    <xf numFmtId="4" fontId="16" fillId="2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2" fontId="5" fillId="3" borderId="5" xfId="0" applyNumberFormat="1" applyFont="1" applyFill="1" applyBorder="1" applyAlignment="1">
      <alignment vertical="center" wrapText="1"/>
    </xf>
    <xf numFmtId="2" fontId="6" fillId="4" borderId="5" xfId="0" applyNumberFormat="1" applyFont="1" applyFill="1" applyBorder="1" applyAlignment="1">
      <alignment vertical="center" wrapText="1"/>
    </xf>
    <xf numFmtId="2" fontId="5" fillId="7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2" fontId="2" fillId="4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0" fontId="6" fillId="5" borderId="1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6" fillId="6" borderId="1" xfId="0" applyFont="1" applyFill="1" applyBorder="1" applyAlignment="1">
      <alignment horizontal="center" vertical="top" wrapText="1"/>
    </xf>
    <xf numFmtId="0" fontId="0" fillId="0" borderId="1" xfId="0" applyBorder="1" applyAlignment="1"/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6" fillId="2" borderId="4" xfId="0" applyFont="1" applyFill="1" applyBorder="1" applyAlignment="1">
      <alignment horizontal="center" wrapText="1"/>
    </xf>
    <xf numFmtId="0" fontId="0" fillId="0" borderId="18" xfId="0" applyBorder="1" applyAlignment="1"/>
    <xf numFmtId="0" fontId="1" fillId="0" borderId="4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wrapText="1"/>
    </xf>
    <xf numFmtId="0" fontId="8" fillId="0" borderId="1" xfId="0" applyFont="1" applyBorder="1" applyAlignment="1"/>
    <xf numFmtId="0" fontId="3" fillId="2" borderId="1" xfId="0" applyFont="1" applyFill="1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6" fillId="5" borderId="1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4"/>
  <sheetViews>
    <sheetView tabSelected="1" zoomScale="75" zoomScaleNormal="75" zoomScaleSheetLayoutView="95" workbookViewId="0">
      <pane ySplit="11" topLeftCell="A12" activePane="bottomLeft" state="frozen"/>
      <selection pane="bottomLeft" activeCell="H15" sqref="H15"/>
    </sheetView>
  </sheetViews>
  <sheetFormatPr defaultRowHeight="14.4" x14ac:dyDescent="0.3"/>
  <cols>
    <col min="1" max="1" width="6.33203125" customWidth="1"/>
    <col min="2" max="2" width="34" customWidth="1"/>
    <col min="3" max="3" width="18.33203125" customWidth="1"/>
    <col min="4" max="4" width="10.44140625" customWidth="1"/>
    <col min="5" max="5" width="12.6640625" customWidth="1"/>
    <col min="6" max="6" width="13.44140625" customWidth="1"/>
    <col min="7" max="8" width="13" customWidth="1"/>
    <col min="9" max="9" width="14.6640625" customWidth="1"/>
    <col min="10" max="10" width="11.44140625" customWidth="1"/>
    <col min="11" max="12" width="11.5546875" customWidth="1"/>
    <col min="13" max="13" width="10.5546875" customWidth="1"/>
    <col min="14" max="14" width="9.33203125" customWidth="1"/>
    <col min="15" max="15" width="8.77734375" customWidth="1"/>
    <col min="16" max="16" width="8.88671875" customWidth="1"/>
    <col min="17" max="17" width="12.109375" customWidth="1"/>
    <col min="18" max="18" width="10.33203125" customWidth="1"/>
    <col min="19" max="19" width="36.109375" customWidth="1"/>
  </cols>
  <sheetData>
    <row r="1" spans="1:19" ht="17.25" customHeight="1" x14ac:dyDescent="0.25">
      <c r="I1" s="26"/>
      <c r="J1" s="26"/>
      <c r="K1" s="28"/>
      <c r="L1" s="28"/>
      <c r="M1" s="28"/>
      <c r="N1" s="28"/>
      <c r="O1" s="28"/>
      <c r="P1" s="28"/>
      <c r="Q1" s="28"/>
      <c r="R1" s="28"/>
      <c r="S1" s="28"/>
    </row>
    <row r="2" spans="1:19" ht="18" hidden="1" customHeight="1" x14ac:dyDescent="0.25">
      <c r="I2" s="26"/>
      <c r="J2" s="26"/>
      <c r="K2" s="29"/>
      <c r="L2" s="29"/>
      <c r="M2" s="29"/>
      <c r="N2" s="29"/>
      <c r="O2" s="29"/>
      <c r="P2" s="29"/>
      <c r="Q2" s="29"/>
      <c r="R2" s="29"/>
      <c r="S2" s="29"/>
    </row>
    <row r="3" spans="1:19" ht="2.25" customHeight="1" x14ac:dyDescent="0.25">
      <c r="I3" s="26"/>
      <c r="J3" s="26"/>
      <c r="K3" s="27"/>
      <c r="L3" s="27"/>
      <c r="M3" s="28"/>
      <c r="N3" s="28"/>
      <c r="O3" s="28"/>
      <c r="P3" s="28"/>
      <c r="Q3" s="28"/>
      <c r="R3" s="28"/>
      <c r="S3" s="28"/>
    </row>
    <row r="4" spans="1:19" ht="15.75" hidden="1" customHeight="1" x14ac:dyDescent="0.25">
      <c r="I4" s="25"/>
      <c r="J4" s="25"/>
      <c r="K4" s="28"/>
      <c r="L4" s="28"/>
      <c r="M4" s="28"/>
      <c r="N4" s="28"/>
      <c r="O4" s="28"/>
      <c r="P4" s="28"/>
      <c r="Q4" s="28"/>
      <c r="R4" s="28"/>
      <c r="S4" s="28"/>
    </row>
    <row r="5" spans="1:19" ht="16.5" hidden="1" customHeight="1" x14ac:dyDescent="0.25">
      <c r="I5" s="25"/>
      <c r="J5" s="25"/>
      <c r="K5" s="28"/>
      <c r="L5" s="28"/>
      <c r="M5" s="28"/>
      <c r="N5" s="28"/>
      <c r="O5" s="28"/>
      <c r="P5" s="28"/>
      <c r="Q5" s="28"/>
      <c r="R5" s="28"/>
      <c r="S5" s="28"/>
    </row>
    <row r="6" spans="1:19" ht="60.75" customHeight="1" x14ac:dyDescent="0.3">
      <c r="A6" s="139" t="s">
        <v>124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30"/>
      <c r="S6" s="30"/>
    </row>
    <row r="7" spans="1:19" ht="21" customHeight="1" x14ac:dyDescent="0.25"/>
    <row r="8" spans="1:19" ht="28.5" customHeight="1" x14ac:dyDescent="0.3">
      <c r="A8" s="144" t="s">
        <v>0</v>
      </c>
      <c r="B8" s="147" t="s">
        <v>1</v>
      </c>
      <c r="C8" s="150" t="s">
        <v>2</v>
      </c>
      <c r="D8" s="150" t="s">
        <v>12</v>
      </c>
      <c r="E8" s="128" t="s">
        <v>3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30"/>
      <c r="Q8" s="141" t="s">
        <v>119</v>
      </c>
      <c r="R8" s="141" t="s">
        <v>120</v>
      </c>
      <c r="S8" s="141" t="s">
        <v>123</v>
      </c>
    </row>
    <row r="9" spans="1:19" x14ac:dyDescent="0.3">
      <c r="A9" s="145"/>
      <c r="B9" s="148"/>
      <c r="C9" s="151"/>
      <c r="D9" s="151"/>
      <c r="E9" s="128" t="s">
        <v>121</v>
      </c>
      <c r="F9" s="130"/>
      <c r="G9" s="133" t="s">
        <v>4</v>
      </c>
      <c r="H9" s="133"/>
      <c r="I9" s="133"/>
      <c r="J9" s="133"/>
      <c r="K9" s="133"/>
      <c r="L9" s="133"/>
      <c r="M9" s="133"/>
      <c r="N9" s="133"/>
      <c r="O9" s="133"/>
      <c r="P9" s="134"/>
      <c r="Q9" s="142"/>
      <c r="R9" s="162"/>
      <c r="S9" s="162"/>
    </row>
    <row r="10" spans="1:19" x14ac:dyDescent="0.3">
      <c r="A10" s="145"/>
      <c r="B10" s="148"/>
      <c r="C10" s="151"/>
      <c r="D10" s="151"/>
      <c r="E10" s="165"/>
      <c r="F10" s="166"/>
      <c r="G10" s="137" t="s">
        <v>5</v>
      </c>
      <c r="H10" s="138"/>
      <c r="I10" s="137" t="s">
        <v>6</v>
      </c>
      <c r="J10" s="138"/>
      <c r="K10" s="137" t="s">
        <v>7</v>
      </c>
      <c r="L10" s="138"/>
      <c r="M10" s="137" t="s">
        <v>8</v>
      </c>
      <c r="N10" s="138"/>
      <c r="O10" s="137" t="s">
        <v>9</v>
      </c>
      <c r="P10" s="138"/>
      <c r="Q10" s="142"/>
      <c r="R10" s="162"/>
      <c r="S10" s="162"/>
    </row>
    <row r="11" spans="1:19" ht="21" customHeight="1" x14ac:dyDescent="0.3">
      <c r="A11" s="146"/>
      <c r="B11" s="149"/>
      <c r="C11" s="152"/>
      <c r="D11" s="152"/>
      <c r="E11" s="1" t="s">
        <v>117</v>
      </c>
      <c r="F11" s="1" t="s">
        <v>118</v>
      </c>
      <c r="G11" s="1" t="s">
        <v>117</v>
      </c>
      <c r="H11" s="1" t="s">
        <v>118</v>
      </c>
      <c r="I11" s="1" t="s">
        <v>117</v>
      </c>
      <c r="J11" s="1" t="s">
        <v>118</v>
      </c>
      <c r="K11" s="1" t="s">
        <v>117</v>
      </c>
      <c r="L11" s="1" t="s">
        <v>118</v>
      </c>
      <c r="M11" s="1" t="s">
        <v>117</v>
      </c>
      <c r="N11" s="1" t="s">
        <v>118</v>
      </c>
      <c r="O11" s="1" t="s">
        <v>117</v>
      </c>
      <c r="P11" s="1" t="s">
        <v>118</v>
      </c>
      <c r="Q11" s="143"/>
      <c r="R11" s="163"/>
      <c r="S11" s="163"/>
    </row>
    <row r="12" spans="1:19" ht="15" x14ac:dyDescent="0.25">
      <c r="A12" s="159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15"/>
      <c r="S12" s="115"/>
    </row>
    <row r="13" spans="1:19" x14ac:dyDescent="0.3">
      <c r="A13" s="127" t="s">
        <v>17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</row>
    <row r="14" spans="1:19" x14ac:dyDescent="0.3">
      <c r="A14" s="125" t="s">
        <v>13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51"/>
      <c r="S14" s="51"/>
    </row>
    <row r="15" spans="1:19" ht="42" customHeight="1" x14ac:dyDescent="0.3">
      <c r="A15" s="31">
        <v>53</v>
      </c>
      <c r="B15" s="67" t="s">
        <v>51</v>
      </c>
      <c r="C15" s="48" t="s">
        <v>52</v>
      </c>
      <c r="D15" s="48" t="s">
        <v>53</v>
      </c>
      <c r="E15" s="21">
        <v>0</v>
      </c>
      <c r="F15" s="21">
        <v>0</v>
      </c>
      <c r="G15" s="21">
        <v>0</v>
      </c>
      <c r="H15" s="21"/>
      <c r="I15" s="21">
        <v>0</v>
      </c>
      <c r="J15" s="21"/>
      <c r="K15" s="21">
        <v>0</v>
      </c>
      <c r="L15" s="21"/>
      <c r="M15" s="21">
        <v>0</v>
      </c>
      <c r="N15" s="21">
        <v>0</v>
      </c>
      <c r="O15" s="21">
        <v>0</v>
      </c>
      <c r="P15" s="21"/>
      <c r="Q15" s="48" t="s">
        <v>54</v>
      </c>
      <c r="R15" s="12">
        <v>0</v>
      </c>
      <c r="S15" s="12">
        <v>0</v>
      </c>
    </row>
    <row r="16" spans="1:19" ht="15.6" x14ac:dyDescent="0.3">
      <c r="A16" s="155" t="s">
        <v>14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66"/>
      <c r="S16" s="66"/>
    </row>
    <row r="17" spans="1:19" ht="111" customHeight="1" x14ac:dyDescent="0.3">
      <c r="A17" s="58">
        <v>56</v>
      </c>
      <c r="B17" s="67" t="s">
        <v>66</v>
      </c>
      <c r="C17" s="48" t="s">
        <v>56</v>
      </c>
      <c r="D17" s="37" t="s">
        <v>67</v>
      </c>
      <c r="E17" s="83">
        <f t="shared" ref="E17:F19" si="0">G17+I17+K17+M17+O17</f>
        <v>1610.7</v>
      </c>
      <c r="F17" s="83">
        <f t="shared" si="0"/>
        <v>213</v>
      </c>
      <c r="G17" s="20"/>
      <c r="H17" s="21">
        <v>100</v>
      </c>
      <c r="I17" s="21"/>
      <c r="J17" s="21"/>
      <c r="K17" s="21"/>
      <c r="L17" s="21"/>
      <c r="M17" s="21">
        <v>1610.7</v>
      </c>
      <c r="N17" s="21">
        <v>113</v>
      </c>
      <c r="O17" s="21"/>
      <c r="P17" s="21"/>
      <c r="Q17" s="59"/>
      <c r="R17" s="32"/>
      <c r="S17" s="32"/>
    </row>
    <row r="18" spans="1:19" ht="84" x14ac:dyDescent="0.3">
      <c r="A18" s="31">
        <v>57</v>
      </c>
      <c r="B18" s="67" t="s">
        <v>68</v>
      </c>
      <c r="C18" s="48" t="s">
        <v>56</v>
      </c>
      <c r="D18" s="37" t="s">
        <v>67</v>
      </c>
      <c r="E18" s="83">
        <f t="shared" si="0"/>
        <v>0</v>
      </c>
      <c r="F18" s="83">
        <f t="shared" si="0"/>
        <v>0</v>
      </c>
      <c r="G18" s="20"/>
      <c r="H18" s="20"/>
      <c r="I18" s="21">
        <v>0</v>
      </c>
      <c r="J18" s="21"/>
      <c r="K18" s="21"/>
      <c r="L18" s="21"/>
      <c r="M18" s="21">
        <v>0</v>
      </c>
      <c r="N18" s="21">
        <v>0</v>
      </c>
      <c r="O18" s="21"/>
      <c r="P18" s="21"/>
      <c r="Q18" s="68"/>
      <c r="R18" s="68"/>
      <c r="S18" s="68"/>
    </row>
    <row r="19" spans="1:19" ht="73.5" customHeight="1" x14ac:dyDescent="0.3">
      <c r="A19" s="31">
        <v>58</v>
      </c>
      <c r="B19" s="67" t="s">
        <v>69</v>
      </c>
      <c r="C19" s="48" t="s">
        <v>70</v>
      </c>
      <c r="D19" s="37" t="s">
        <v>71</v>
      </c>
      <c r="E19" s="83">
        <f t="shared" si="0"/>
        <v>0</v>
      </c>
      <c r="F19" s="83">
        <f t="shared" si="0"/>
        <v>0</v>
      </c>
      <c r="G19" s="20"/>
      <c r="H19" s="20"/>
      <c r="I19" s="21">
        <v>0</v>
      </c>
      <c r="J19" s="21"/>
      <c r="K19" s="21"/>
      <c r="L19" s="21"/>
      <c r="M19" s="21">
        <v>0</v>
      </c>
      <c r="N19" s="21">
        <v>0</v>
      </c>
      <c r="O19" s="21"/>
      <c r="P19" s="21"/>
      <c r="Q19" s="17" t="s">
        <v>72</v>
      </c>
      <c r="R19" s="17"/>
      <c r="S19" s="17"/>
    </row>
    <row r="20" spans="1:19" ht="41.4" x14ac:dyDescent="0.3">
      <c r="A20" s="6"/>
      <c r="B20" s="69" t="s">
        <v>16</v>
      </c>
      <c r="C20" s="6"/>
      <c r="D20" s="4"/>
      <c r="E20" s="91">
        <f>G20+I20+K20+M20+O20</f>
        <v>1610.7</v>
      </c>
      <c r="F20" s="91">
        <f>H20+J20+L20+N20+P20</f>
        <v>213</v>
      </c>
      <c r="G20" s="91">
        <f>G17+G18+G19</f>
        <v>0</v>
      </c>
      <c r="H20" s="91">
        <f t="shared" ref="H20:P20" si="1">H17+H18+H19</f>
        <v>100</v>
      </c>
      <c r="I20" s="91">
        <f t="shared" si="1"/>
        <v>0</v>
      </c>
      <c r="J20" s="91">
        <f t="shared" si="1"/>
        <v>0</v>
      </c>
      <c r="K20" s="91">
        <f t="shared" si="1"/>
        <v>0</v>
      </c>
      <c r="L20" s="91">
        <f t="shared" si="1"/>
        <v>0</v>
      </c>
      <c r="M20" s="91">
        <f t="shared" si="1"/>
        <v>1610.7</v>
      </c>
      <c r="N20" s="91">
        <f t="shared" si="1"/>
        <v>113</v>
      </c>
      <c r="O20" s="91">
        <f t="shared" si="1"/>
        <v>0</v>
      </c>
      <c r="P20" s="91">
        <f t="shared" si="1"/>
        <v>0</v>
      </c>
      <c r="Q20" s="91"/>
      <c r="R20" s="6"/>
      <c r="S20" s="6"/>
    </row>
    <row r="21" spans="1:19" x14ac:dyDescent="0.3">
      <c r="A21" s="135" t="s">
        <v>10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</row>
    <row r="22" spans="1:19" ht="99.75" customHeight="1" x14ac:dyDescent="0.3">
      <c r="A22" s="116">
        <v>62</v>
      </c>
      <c r="B22" s="33" t="s">
        <v>11</v>
      </c>
      <c r="C22" s="48" t="s">
        <v>64</v>
      </c>
      <c r="D22" s="37" t="s">
        <v>75</v>
      </c>
      <c r="E22" s="83">
        <f>G22+I22+K22+M22+O22</f>
        <v>67493.100000000006</v>
      </c>
      <c r="F22" s="83">
        <f t="shared" ref="F22" si="2">H22+J22+L22+N22+P22</f>
        <v>6722.1</v>
      </c>
      <c r="G22" s="80"/>
      <c r="H22" s="80">
        <v>150</v>
      </c>
      <c r="I22" s="80"/>
      <c r="J22" s="80"/>
      <c r="K22" s="80">
        <v>18477.5</v>
      </c>
      <c r="L22" s="81"/>
      <c r="M22" s="80">
        <v>49015.6</v>
      </c>
      <c r="N22" s="80">
        <v>6572.1</v>
      </c>
      <c r="O22" s="21"/>
      <c r="P22" s="20"/>
      <c r="Q22" s="7"/>
      <c r="R22" s="119"/>
      <c r="S22" s="119"/>
    </row>
    <row r="23" spans="1:19" ht="30" customHeight="1" x14ac:dyDescent="0.3">
      <c r="A23" s="50"/>
      <c r="B23" s="69" t="s">
        <v>99</v>
      </c>
      <c r="C23" s="50"/>
      <c r="D23" s="4"/>
      <c r="E23" s="91">
        <f>G23+I23+K23+M23+O23</f>
        <v>67493.100000000006</v>
      </c>
      <c r="F23" s="91">
        <f>F22</f>
        <v>6722.1</v>
      </c>
      <c r="G23" s="91">
        <f t="shared" ref="G23:Q23" si="3">G22</f>
        <v>0</v>
      </c>
      <c r="H23" s="91">
        <f t="shared" si="3"/>
        <v>150</v>
      </c>
      <c r="I23" s="91">
        <f t="shared" si="3"/>
        <v>0</v>
      </c>
      <c r="J23" s="91">
        <f t="shared" si="3"/>
        <v>0</v>
      </c>
      <c r="K23" s="91">
        <f t="shared" si="3"/>
        <v>18477.5</v>
      </c>
      <c r="L23" s="91">
        <f t="shared" si="3"/>
        <v>0</v>
      </c>
      <c r="M23" s="91">
        <f t="shared" si="3"/>
        <v>49015.6</v>
      </c>
      <c r="N23" s="91">
        <f t="shared" si="3"/>
        <v>6572.1</v>
      </c>
      <c r="O23" s="91">
        <f t="shared" si="3"/>
        <v>0</v>
      </c>
      <c r="P23" s="91">
        <f t="shared" si="3"/>
        <v>0</v>
      </c>
      <c r="Q23" s="91">
        <f t="shared" si="3"/>
        <v>0</v>
      </c>
      <c r="R23" s="91">
        <f>R22</f>
        <v>0</v>
      </c>
      <c r="S23" s="50"/>
    </row>
    <row r="24" spans="1:19" ht="33.75" customHeight="1" x14ac:dyDescent="0.3">
      <c r="A24" s="10"/>
      <c r="B24" s="70" t="s">
        <v>21</v>
      </c>
      <c r="C24" s="10"/>
      <c r="D24" s="10"/>
      <c r="E24" s="92">
        <f>G24+I24+K24+M24+O24</f>
        <v>69103.799999999988</v>
      </c>
      <c r="F24" s="92">
        <f>H24+J24+L24+N24+P24</f>
        <v>6935.1</v>
      </c>
      <c r="G24" s="92">
        <f>G20+G23</f>
        <v>0</v>
      </c>
      <c r="H24" s="92">
        <f t="shared" ref="H24:P24" si="4">H20+H23</f>
        <v>250</v>
      </c>
      <c r="I24" s="92">
        <f t="shared" si="4"/>
        <v>0</v>
      </c>
      <c r="J24" s="92">
        <f t="shared" si="4"/>
        <v>0</v>
      </c>
      <c r="K24" s="92">
        <f t="shared" si="4"/>
        <v>18477.5</v>
      </c>
      <c r="L24" s="92">
        <f t="shared" si="4"/>
        <v>0</v>
      </c>
      <c r="M24" s="92">
        <f t="shared" si="4"/>
        <v>50626.299999999996</v>
      </c>
      <c r="N24" s="92">
        <f t="shared" si="4"/>
        <v>6685.1</v>
      </c>
      <c r="O24" s="92">
        <f t="shared" si="4"/>
        <v>0</v>
      </c>
      <c r="P24" s="92">
        <f t="shared" si="4"/>
        <v>0</v>
      </c>
      <c r="Q24" s="10"/>
      <c r="R24" s="10"/>
      <c r="S24" s="10"/>
    </row>
    <row r="25" spans="1:19" ht="15.6" x14ac:dyDescent="0.3">
      <c r="A25" s="153" t="s">
        <v>23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</row>
    <row r="26" spans="1:19" ht="0.75" customHeight="1" x14ac:dyDescent="0.3">
      <c r="A26" s="6"/>
      <c r="B26" s="5" t="s">
        <v>20</v>
      </c>
      <c r="C26" s="11" t="s">
        <v>18</v>
      </c>
      <c r="D26" s="49" t="s">
        <v>19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ht="15" hidden="1" x14ac:dyDescent="0.25">
      <c r="A27" s="7"/>
      <c r="B27" s="3"/>
      <c r="C27" s="33"/>
      <c r="D27" s="7"/>
      <c r="E27" s="43"/>
      <c r="F27" s="43"/>
      <c r="G27" s="43"/>
      <c r="H27" s="43"/>
      <c r="I27" s="43"/>
      <c r="J27" s="43"/>
      <c r="K27" s="43"/>
      <c r="L27" s="43"/>
      <c r="M27" s="7"/>
      <c r="N27" s="7"/>
      <c r="O27" s="7"/>
      <c r="P27" s="7"/>
      <c r="Q27" s="7"/>
      <c r="R27" s="7"/>
      <c r="S27" s="7"/>
    </row>
    <row r="28" spans="1:19" ht="15" hidden="1" x14ac:dyDescent="0.25">
      <c r="A28" s="7"/>
      <c r="B28" s="3"/>
      <c r="C28" s="33"/>
      <c r="D28" s="7"/>
      <c r="E28" s="43"/>
      <c r="F28" s="43"/>
      <c r="G28" s="43"/>
      <c r="H28" s="43"/>
      <c r="I28" s="43"/>
      <c r="J28" s="43"/>
      <c r="K28" s="43"/>
      <c r="L28" s="43"/>
      <c r="M28" s="7"/>
      <c r="N28" s="7"/>
      <c r="O28" s="7"/>
      <c r="P28" s="7"/>
      <c r="Q28" s="7"/>
      <c r="R28" s="7"/>
      <c r="S28" s="7"/>
    </row>
    <row r="29" spans="1:19" ht="15" hidden="1" x14ac:dyDescent="0.25">
      <c r="A29" s="7"/>
      <c r="B29" s="3"/>
      <c r="C29" s="33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ht="15" hidden="1" x14ac:dyDescent="0.25">
      <c r="A30" s="7"/>
      <c r="B30" s="3"/>
      <c r="C30" s="33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5" hidden="1" x14ac:dyDescent="0.25">
      <c r="A31" s="7"/>
      <c r="B31" s="3"/>
      <c r="C31" s="33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5" hidden="1" x14ac:dyDescent="0.25">
      <c r="A32" s="7"/>
      <c r="B32" s="3"/>
      <c r="C32" s="33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23" ht="15" hidden="1" x14ac:dyDescent="0.25">
      <c r="A33" s="7"/>
      <c r="B33" s="3"/>
      <c r="C33" s="33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23" ht="15" hidden="1" x14ac:dyDescent="0.25">
      <c r="A34" s="6"/>
      <c r="B34" s="2"/>
      <c r="C34" s="11"/>
      <c r="D34" s="49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23" ht="15" hidden="1" x14ac:dyDescent="0.25">
      <c r="A35" s="7"/>
      <c r="B35" s="3"/>
      <c r="C35" s="33"/>
      <c r="D35" s="33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23" ht="15" hidden="1" x14ac:dyDescent="0.25">
      <c r="A36" s="7"/>
      <c r="B36" s="3"/>
      <c r="C36" s="33"/>
      <c r="D36" s="33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23" ht="15" hidden="1" x14ac:dyDescent="0.25">
      <c r="A37" s="7"/>
      <c r="B37" s="3"/>
      <c r="C37" s="33"/>
      <c r="D37" s="33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23" ht="15" hidden="1" x14ac:dyDescent="0.25">
      <c r="A38" s="7"/>
      <c r="B38" s="3"/>
      <c r="C38" s="33"/>
      <c r="D38" s="33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23" ht="15" hidden="1" x14ac:dyDescent="0.25">
      <c r="A39" s="7"/>
      <c r="B39" s="3"/>
      <c r="C39" s="33"/>
      <c r="D39" s="33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23" ht="15" hidden="1" x14ac:dyDescent="0.25">
      <c r="A40" s="7"/>
      <c r="B40" s="3"/>
      <c r="C40" s="33"/>
      <c r="D40" s="33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23" ht="15" hidden="1" x14ac:dyDescent="0.25">
      <c r="A41" s="7"/>
      <c r="B41" s="3"/>
      <c r="C41" s="33"/>
      <c r="D41" s="33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23" x14ac:dyDescent="0.3">
      <c r="A42" s="157" t="s">
        <v>14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71"/>
      <c r="S42" s="71"/>
    </row>
    <row r="43" spans="1:23" ht="57" customHeight="1" x14ac:dyDescent="0.3">
      <c r="A43" s="117">
        <v>66</v>
      </c>
      <c r="B43" s="17" t="s">
        <v>97</v>
      </c>
      <c r="C43" s="42" t="s">
        <v>100</v>
      </c>
      <c r="D43" s="34" t="s">
        <v>74</v>
      </c>
      <c r="E43" s="83">
        <f t="shared" ref="E43:F43" si="5">G43+I43+K43+M43+O43</f>
        <v>0</v>
      </c>
      <c r="F43" s="83">
        <f t="shared" si="5"/>
        <v>0</v>
      </c>
      <c r="G43" s="80"/>
      <c r="H43" s="80"/>
      <c r="I43" s="80">
        <v>0</v>
      </c>
      <c r="J43" s="80"/>
      <c r="K43" s="80"/>
      <c r="L43" s="80"/>
      <c r="M43" s="80">
        <v>0</v>
      </c>
      <c r="N43" s="80">
        <v>0</v>
      </c>
      <c r="O43" s="80"/>
      <c r="P43" s="80"/>
      <c r="Q43" s="34" t="s">
        <v>98</v>
      </c>
      <c r="R43" s="34"/>
      <c r="S43" s="34"/>
    </row>
    <row r="44" spans="1:23" x14ac:dyDescent="0.3">
      <c r="A44" s="159" t="s">
        <v>10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53"/>
      <c r="S44" s="53"/>
    </row>
    <row r="45" spans="1:23" ht="58.5" customHeight="1" x14ac:dyDescent="0.3">
      <c r="A45" s="116">
        <v>70</v>
      </c>
      <c r="B45" s="45" t="s">
        <v>11</v>
      </c>
      <c r="C45" s="48" t="s">
        <v>56</v>
      </c>
      <c r="D45" s="37" t="s">
        <v>74</v>
      </c>
      <c r="E45" s="83">
        <f t="shared" ref="E45:F46" si="6">G45+I45+K45+M45+O45</f>
        <v>380</v>
      </c>
      <c r="F45" s="83">
        <f t="shared" si="6"/>
        <v>262.8</v>
      </c>
      <c r="G45" s="84"/>
      <c r="H45" s="84"/>
      <c r="I45" s="84"/>
      <c r="J45" s="84"/>
      <c r="K45" s="21"/>
      <c r="L45" s="21"/>
      <c r="M45" s="21">
        <v>380</v>
      </c>
      <c r="N45" s="21">
        <v>262.8</v>
      </c>
      <c r="O45" s="88"/>
      <c r="P45" s="88"/>
      <c r="Q45" s="7"/>
      <c r="R45" s="7"/>
      <c r="S45" s="7"/>
    </row>
    <row r="46" spans="1:23" ht="41.25" customHeight="1" x14ac:dyDescent="0.3">
      <c r="A46" s="10"/>
      <c r="B46" s="60" t="s">
        <v>24</v>
      </c>
      <c r="C46" s="10"/>
      <c r="D46" s="10"/>
      <c r="E46" s="118">
        <f t="shared" si="6"/>
        <v>380</v>
      </c>
      <c r="F46" s="118">
        <f t="shared" si="6"/>
        <v>262.8</v>
      </c>
      <c r="G46" s="92"/>
      <c r="H46" s="92"/>
      <c r="I46" s="92">
        <f t="shared" ref="I46:R46" si="7">I45+I43</f>
        <v>0</v>
      </c>
      <c r="J46" s="92">
        <f t="shared" si="7"/>
        <v>0</v>
      </c>
      <c r="K46" s="92">
        <f t="shared" si="7"/>
        <v>0</v>
      </c>
      <c r="L46" s="92">
        <f t="shared" si="7"/>
        <v>0</v>
      </c>
      <c r="M46" s="92">
        <f t="shared" si="7"/>
        <v>380</v>
      </c>
      <c r="N46" s="92">
        <f t="shared" si="7"/>
        <v>262.8</v>
      </c>
      <c r="O46" s="92">
        <f t="shared" si="7"/>
        <v>0</v>
      </c>
      <c r="P46" s="92">
        <f t="shared" si="7"/>
        <v>0</v>
      </c>
      <c r="Q46" s="92" t="e">
        <f t="shared" si="7"/>
        <v>#VALUE!</v>
      </c>
      <c r="R46" s="92">
        <f t="shared" si="7"/>
        <v>0</v>
      </c>
      <c r="S46" s="72"/>
      <c r="T46" s="14"/>
      <c r="U46" s="14"/>
      <c r="V46" s="14"/>
      <c r="W46" s="14"/>
    </row>
    <row r="47" spans="1:23" x14ac:dyDescent="0.3">
      <c r="A47" s="164" t="s">
        <v>25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</row>
    <row r="48" spans="1:23" x14ac:dyDescent="0.3">
      <c r="A48" s="125" t="s">
        <v>14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73"/>
    </row>
    <row r="49" spans="1:19" ht="78" customHeight="1" x14ac:dyDescent="0.3">
      <c r="A49" s="121">
        <v>71</v>
      </c>
      <c r="B49" s="54" t="s">
        <v>61</v>
      </c>
      <c r="C49" s="47" t="s">
        <v>56</v>
      </c>
      <c r="D49" s="18" t="s">
        <v>57</v>
      </c>
      <c r="E49" s="95">
        <f>G49+I49+M49+O49</f>
        <v>4093.8199999999997</v>
      </c>
      <c r="F49" s="83">
        <f t="shared" ref="F49" si="8">H49+J49+L49+N49+P49</f>
        <v>4093.8199999999997</v>
      </c>
      <c r="G49" s="95">
        <v>1798.34</v>
      </c>
      <c r="H49" s="95">
        <v>1798.34</v>
      </c>
      <c r="I49" s="95">
        <v>1513.27</v>
      </c>
      <c r="J49" s="95">
        <v>1513.27</v>
      </c>
      <c r="K49" s="95"/>
      <c r="L49" s="95"/>
      <c r="M49" s="95">
        <v>195.55</v>
      </c>
      <c r="N49" s="95">
        <v>195.55</v>
      </c>
      <c r="O49" s="95">
        <v>586.66</v>
      </c>
      <c r="P49" s="95">
        <v>586.66</v>
      </c>
      <c r="Q49" s="47" t="s">
        <v>62</v>
      </c>
      <c r="R49" s="47">
        <v>6</v>
      </c>
      <c r="S49" s="47" t="s">
        <v>122</v>
      </c>
    </row>
    <row r="50" spans="1:19" x14ac:dyDescent="0.3">
      <c r="A50" s="159" t="s">
        <v>10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53"/>
      <c r="S50" s="53"/>
    </row>
    <row r="51" spans="1:19" ht="20.25" customHeight="1" x14ac:dyDescent="0.3">
      <c r="A51" s="10"/>
      <c r="B51" s="60" t="s">
        <v>29</v>
      </c>
      <c r="C51" s="10"/>
      <c r="D51" s="10"/>
      <c r="E51" s="100">
        <f t="shared" ref="E51:F51" si="9">E49</f>
        <v>4093.8199999999997</v>
      </c>
      <c r="F51" s="100">
        <f t="shared" si="9"/>
        <v>4093.8199999999997</v>
      </c>
      <c r="G51" s="100">
        <f>G49</f>
        <v>1798.34</v>
      </c>
      <c r="H51" s="100">
        <f t="shared" ref="H51:P51" si="10">H49</f>
        <v>1798.34</v>
      </c>
      <c r="I51" s="100">
        <f t="shared" si="10"/>
        <v>1513.27</v>
      </c>
      <c r="J51" s="100">
        <f t="shared" si="10"/>
        <v>1513.27</v>
      </c>
      <c r="K51" s="100">
        <f t="shared" si="10"/>
        <v>0</v>
      </c>
      <c r="L51" s="100">
        <f t="shared" si="10"/>
        <v>0</v>
      </c>
      <c r="M51" s="100">
        <f t="shared" si="10"/>
        <v>195.55</v>
      </c>
      <c r="N51" s="100">
        <f t="shared" si="10"/>
        <v>195.55</v>
      </c>
      <c r="O51" s="100">
        <f t="shared" si="10"/>
        <v>586.66</v>
      </c>
      <c r="P51" s="100">
        <f t="shared" si="10"/>
        <v>586.66</v>
      </c>
      <c r="Q51" s="10"/>
      <c r="R51" s="10"/>
      <c r="S51" s="10"/>
    </row>
    <row r="52" spans="1:19" x14ac:dyDescent="0.3">
      <c r="A52" s="127" t="s">
        <v>30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</row>
    <row r="53" spans="1:19" x14ac:dyDescent="0.3">
      <c r="A53" s="131" t="s">
        <v>13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</row>
    <row r="54" spans="1:19" ht="57.75" customHeight="1" x14ac:dyDescent="0.3">
      <c r="A54" s="120" t="s">
        <v>113</v>
      </c>
      <c r="B54" s="15" t="s">
        <v>33</v>
      </c>
      <c r="C54" s="74" t="s">
        <v>26</v>
      </c>
      <c r="D54" s="74" t="s">
        <v>27</v>
      </c>
      <c r="E54" s="99">
        <f>G54+I54+K54+O54+M54</f>
        <v>1147.0999999999999</v>
      </c>
      <c r="F54" s="99">
        <f>H54+J54+L54+P54+N54</f>
        <v>0</v>
      </c>
      <c r="G54" s="101"/>
      <c r="H54" s="101"/>
      <c r="I54" s="101">
        <v>0</v>
      </c>
      <c r="J54" s="101"/>
      <c r="K54" s="101">
        <v>1147.0999999999999</v>
      </c>
      <c r="L54" s="101"/>
      <c r="M54" s="102"/>
      <c r="N54" s="102">
        <v>0</v>
      </c>
      <c r="O54" s="103"/>
      <c r="P54" s="103"/>
      <c r="Q54" s="37" t="s">
        <v>34</v>
      </c>
      <c r="R54" s="37"/>
      <c r="S54" s="37"/>
    </row>
    <row r="55" spans="1:19" ht="57.75" customHeight="1" x14ac:dyDescent="0.3">
      <c r="A55" s="120" t="s">
        <v>114</v>
      </c>
      <c r="B55" s="45" t="s">
        <v>35</v>
      </c>
      <c r="C55" s="74" t="s">
        <v>26</v>
      </c>
      <c r="D55" s="74" t="s">
        <v>27</v>
      </c>
      <c r="E55" s="99">
        <f t="shared" ref="E55:F59" si="11">G55+I55+K55+O55+M55</f>
        <v>0</v>
      </c>
      <c r="F55" s="99">
        <f t="shared" si="11"/>
        <v>0</v>
      </c>
      <c r="G55" s="93"/>
      <c r="H55" s="93"/>
      <c r="I55" s="93"/>
      <c r="J55" s="93"/>
      <c r="K55" s="93"/>
      <c r="L55" s="93"/>
      <c r="M55" s="93"/>
      <c r="N55" s="82">
        <v>0</v>
      </c>
      <c r="O55" s="93"/>
      <c r="P55" s="93"/>
      <c r="Q55" s="45" t="s">
        <v>38</v>
      </c>
      <c r="R55" s="45"/>
      <c r="S55" s="45"/>
    </row>
    <row r="56" spans="1:19" ht="42" customHeight="1" x14ac:dyDescent="0.3">
      <c r="A56" s="120" t="s">
        <v>115</v>
      </c>
      <c r="B56" s="15" t="s">
        <v>36</v>
      </c>
      <c r="C56" s="74" t="s">
        <v>26</v>
      </c>
      <c r="D56" s="74" t="s">
        <v>27</v>
      </c>
      <c r="E56" s="99">
        <f t="shared" si="11"/>
        <v>584.97</v>
      </c>
      <c r="F56" s="99">
        <f t="shared" si="11"/>
        <v>0</v>
      </c>
      <c r="G56" s="102"/>
      <c r="H56" s="102"/>
      <c r="I56" s="102"/>
      <c r="J56" s="102"/>
      <c r="K56" s="102">
        <v>584.97</v>
      </c>
      <c r="L56" s="102">
        <v>0</v>
      </c>
      <c r="M56" s="103"/>
      <c r="N56" s="103">
        <v>0</v>
      </c>
      <c r="O56" s="103"/>
      <c r="P56" s="103"/>
      <c r="Q56" s="45" t="s">
        <v>41</v>
      </c>
      <c r="R56" s="45"/>
      <c r="S56" s="45"/>
    </row>
    <row r="57" spans="1:19" ht="37.5" customHeight="1" x14ac:dyDescent="0.3">
      <c r="A57" s="121">
        <v>77</v>
      </c>
      <c r="B57" s="54" t="s">
        <v>47</v>
      </c>
      <c r="C57" s="47" t="s">
        <v>48</v>
      </c>
      <c r="D57" s="47" t="s">
        <v>49</v>
      </c>
      <c r="E57" s="99">
        <f t="shared" si="11"/>
        <v>0</v>
      </c>
      <c r="F57" s="99">
        <f t="shared" si="11"/>
        <v>0</v>
      </c>
      <c r="G57" s="96"/>
      <c r="H57" s="96"/>
      <c r="I57" s="96"/>
      <c r="J57" s="96"/>
      <c r="K57" s="96"/>
      <c r="L57" s="96"/>
      <c r="M57" s="96"/>
      <c r="N57" s="95">
        <v>0</v>
      </c>
      <c r="O57" s="104"/>
      <c r="P57" s="104"/>
      <c r="Q57" s="75" t="s">
        <v>50</v>
      </c>
      <c r="R57" s="75"/>
      <c r="S57" s="75"/>
    </row>
    <row r="58" spans="1:19" ht="46.5" customHeight="1" x14ac:dyDescent="0.3">
      <c r="A58" s="116">
        <v>78</v>
      </c>
      <c r="B58" s="45" t="s">
        <v>112</v>
      </c>
      <c r="C58" s="48" t="s">
        <v>70</v>
      </c>
      <c r="D58" s="37" t="s">
        <v>110</v>
      </c>
      <c r="E58" s="99">
        <f t="shared" si="11"/>
        <v>1444.67</v>
      </c>
      <c r="F58" s="99">
        <f t="shared" si="11"/>
        <v>1494.67</v>
      </c>
      <c r="G58" s="21"/>
      <c r="H58" s="21"/>
      <c r="I58" s="21"/>
      <c r="J58" s="21"/>
      <c r="K58" s="21"/>
      <c r="L58" s="21"/>
      <c r="M58" s="21">
        <v>1444.67</v>
      </c>
      <c r="N58" s="21">
        <v>1444.67</v>
      </c>
      <c r="O58" s="94"/>
      <c r="P58" s="124">
        <v>50</v>
      </c>
      <c r="Q58" s="45" t="s">
        <v>111</v>
      </c>
      <c r="R58" s="45"/>
      <c r="S58" s="45"/>
    </row>
    <row r="59" spans="1:19" ht="48.75" customHeight="1" x14ac:dyDescent="0.3">
      <c r="A59" s="6"/>
      <c r="B59" s="61" t="s">
        <v>15</v>
      </c>
      <c r="C59" s="6"/>
      <c r="D59" s="6"/>
      <c r="E59" s="87">
        <f t="shared" si="11"/>
        <v>3176.74</v>
      </c>
      <c r="F59" s="87">
        <f t="shared" si="11"/>
        <v>1494.67</v>
      </c>
      <c r="G59" s="90"/>
      <c r="H59" s="90"/>
      <c r="I59" s="90"/>
      <c r="J59" s="90"/>
      <c r="K59" s="90">
        <v>1732.07</v>
      </c>
      <c r="L59" s="90"/>
      <c r="M59" s="90">
        <v>1444.67</v>
      </c>
      <c r="N59" s="90">
        <f>SUM(N54:N58)</f>
        <v>1444.67</v>
      </c>
      <c r="O59" s="90"/>
      <c r="P59" s="91">
        <v>50</v>
      </c>
      <c r="Q59" s="6"/>
      <c r="R59" s="6"/>
      <c r="S59" s="6"/>
    </row>
    <row r="60" spans="1:19" ht="15" hidden="1" x14ac:dyDescent="0.25">
      <c r="A60" s="64"/>
      <c r="B60" s="62"/>
      <c r="C60" s="64"/>
      <c r="D60" s="64"/>
      <c r="E60" s="19" t="e">
        <f t="shared" ref="E60:E63" si="12">SUM(G60:O60)</f>
        <v>#REF!</v>
      </c>
      <c r="F60" s="19"/>
      <c r="G60" s="19"/>
      <c r="H60" s="19"/>
      <c r="I60" s="19" t="e">
        <f>#REF!+#REF!+#REF!+#REF!+#REF!</f>
        <v>#REF!</v>
      </c>
      <c r="J60" s="19"/>
      <c r="K60" s="19" t="e">
        <f>#REF!+#REF!+#REF!+#REF!+#REF!</f>
        <v>#REF!</v>
      </c>
      <c r="L60" s="19"/>
      <c r="M60" s="19"/>
      <c r="N60" s="19"/>
      <c r="O60" s="19"/>
      <c r="P60" s="19"/>
      <c r="Q60" s="64"/>
      <c r="R60" s="64"/>
      <c r="S60" s="64"/>
    </row>
    <row r="61" spans="1:19" ht="15" hidden="1" x14ac:dyDescent="0.25">
      <c r="A61" s="64"/>
      <c r="B61" s="62"/>
      <c r="C61" s="64"/>
      <c r="D61" s="64"/>
      <c r="E61" s="19" t="e">
        <f t="shared" si="12"/>
        <v>#REF!</v>
      </c>
      <c r="F61" s="19"/>
      <c r="G61" s="19"/>
      <c r="H61" s="19"/>
      <c r="I61" s="19" t="e">
        <f>#REF!+#REF!+#REF!+#REF!+#REF!</f>
        <v>#REF!</v>
      </c>
      <c r="J61" s="19"/>
      <c r="K61" s="19" t="e">
        <f>#REF!+#REF!+#REF!+#REF!+#REF!</f>
        <v>#REF!</v>
      </c>
      <c r="L61" s="19"/>
      <c r="M61" s="19"/>
      <c r="N61" s="19"/>
      <c r="O61" s="19"/>
      <c r="P61" s="19"/>
      <c r="Q61" s="64"/>
      <c r="R61" s="64"/>
      <c r="S61" s="64"/>
    </row>
    <row r="62" spans="1:19" ht="15" hidden="1" x14ac:dyDescent="0.25">
      <c r="A62" s="64"/>
      <c r="B62" s="62"/>
      <c r="C62" s="64"/>
      <c r="D62" s="64"/>
      <c r="E62" s="19" t="e">
        <f t="shared" si="12"/>
        <v>#REF!</v>
      </c>
      <c r="F62" s="19"/>
      <c r="G62" s="19"/>
      <c r="H62" s="19"/>
      <c r="I62" s="19" t="e">
        <f>#REF!+#REF!+#REF!+#REF!+#REF!</f>
        <v>#REF!</v>
      </c>
      <c r="J62" s="19"/>
      <c r="K62" s="19" t="e">
        <f>#REF!+#REF!+#REF!+#REF!+#REF!</f>
        <v>#REF!</v>
      </c>
      <c r="L62" s="19"/>
      <c r="M62" s="19"/>
      <c r="N62" s="19"/>
      <c r="O62" s="19"/>
      <c r="P62" s="19"/>
      <c r="Q62" s="64"/>
      <c r="R62" s="64"/>
      <c r="S62" s="64"/>
    </row>
    <row r="63" spans="1:19" ht="15" hidden="1" x14ac:dyDescent="0.25">
      <c r="A63" s="64"/>
      <c r="B63" s="63"/>
      <c r="C63" s="64"/>
      <c r="D63" s="64"/>
      <c r="E63" s="19" t="e">
        <f t="shared" si="12"/>
        <v>#REF!</v>
      </c>
      <c r="F63" s="19"/>
      <c r="G63" s="19"/>
      <c r="H63" s="19"/>
      <c r="I63" s="19" t="e">
        <f>#REF!+#REF!+#REF!+#REF!+#REF!</f>
        <v>#REF!</v>
      </c>
      <c r="J63" s="19"/>
      <c r="K63" s="19" t="e">
        <f>#REF!+#REF!+#REF!+#REF!+#REF!</f>
        <v>#REF!</v>
      </c>
      <c r="L63" s="19"/>
      <c r="M63" s="19"/>
      <c r="N63" s="19"/>
      <c r="O63" s="19"/>
      <c r="P63" s="19"/>
      <c r="Q63" s="64"/>
      <c r="R63" s="64"/>
      <c r="S63" s="64"/>
    </row>
    <row r="64" spans="1:19" x14ac:dyDescent="0.3">
      <c r="A64" s="125" t="s">
        <v>14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</row>
    <row r="65" spans="1:19" ht="39.75" customHeight="1" x14ac:dyDescent="0.3">
      <c r="A65" s="121">
        <v>80</v>
      </c>
      <c r="B65" s="54" t="s">
        <v>55</v>
      </c>
      <c r="C65" s="47" t="s">
        <v>56</v>
      </c>
      <c r="D65" s="47" t="s">
        <v>57</v>
      </c>
      <c r="E65" s="99">
        <f t="shared" ref="E65:E66" si="13">G65+I65+K65+O65+M65</f>
        <v>360.76</v>
      </c>
      <c r="F65" s="95"/>
      <c r="G65" s="105"/>
      <c r="H65" s="105"/>
      <c r="I65" s="105"/>
      <c r="J65" s="105"/>
      <c r="K65" s="105"/>
      <c r="L65" s="105"/>
      <c r="M65" s="95">
        <v>360.76</v>
      </c>
      <c r="N65" s="95">
        <v>50</v>
      </c>
      <c r="O65" s="106"/>
      <c r="P65" s="106"/>
      <c r="Q65" s="18" t="s">
        <v>58</v>
      </c>
      <c r="R65" s="18"/>
      <c r="S65" s="18"/>
    </row>
    <row r="66" spans="1:19" ht="63.75" customHeight="1" x14ac:dyDescent="0.3">
      <c r="A66" s="121">
        <v>81</v>
      </c>
      <c r="B66" s="54" t="s">
        <v>59</v>
      </c>
      <c r="C66" s="47" t="s">
        <v>56</v>
      </c>
      <c r="D66" s="47" t="s">
        <v>57</v>
      </c>
      <c r="E66" s="99">
        <f t="shared" si="13"/>
        <v>1348.42</v>
      </c>
      <c r="F66" s="95"/>
      <c r="G66" s="95"/>
      <c r="H66" s="95"/>
      <c r="I66" s="95"/>
      <c r="J66" s="95"/>
      <c r="K66" s="95"/>
      <c r="L66" s="95"/>
      <c r="M66" s="95">
        <v>1348.42</v>
      </c>
      <c r="N66" s="95">
        <v>116.7</v>
      </c>
      <c r="O66" s="106"/>
      <c r="P66" s="106"/>
      <c r="Q66" s="18" t="s">
        <v>60</v>
      </c>
      <c r="R66" s="18"/>
      <c r="S66" s="18"/>
    </row>
    <row r="67" spans="1:19" ht="66" customHeight="1" x14ac:dyDescent="0.3">
      <c r="A67" s="121">
        <v>82</v>
      </c>
      <c r="B67" s="54" t="s">
        <v>63</v>
      </c>
      <c r="C67" s="47" t="s">
        <v>56</v>
      </c>
      <c r="D67" s="54" t="s">
        <v>57</v>
      </c>
      <c r="E67" s="99">
        <f>G67+I67+K67+O67+M67</f>
        <v>10082.23</v>
      </c>
      <c r="F67" s="95"/>
      <c r="G67" s="95"/>
      <c r="H67" s="95"/>
      <c r="I67" s="95">
        <v>7993.7</v>
      </c>
      <c r="J67" s="95"/>
      <c r="K67" s="95"/>
      <c r="L67" s="95"/>
      <c r="M67" s="95">
        <v>2088.5300000000002</v>
      </c>
      <c r="N67" s="95">
        <v>150.53</v>
      </c>
      <c r="O67" s="95"/>
      <c r="P67" s="96"/>
      <c r="Q67" s="46"/>
      <c r="R67" s="46"/>
      <c r="S67" s="46"/>
    </row>
    <row r="68" spans="1:19" ht="30" customHeight="1" x14ac:dyDescent="0.3">
      <c r="A68" s="6"/>
      <c r="B68" s="61" t="s">
        <v>16</v>
      </c>
      <c r="C68" s="6"/>
      <c r="D68" s="4"/>
      <c r="E68" s="85">
        <f>G68+I68+K68+O68+M68</f>
        <v>11791.41</v>
      </c>
      <c r="F68" s="85">
        <f>H68+J68+L68+P68+N68</f>
        <v>317.23</v>
      </c>
      <c r="G68" s="90">
        <f>+G65+G66+G67</f>
        <v>0</v>
      </c>
      <c r="H68" s="90">
        <f>H65+H66+H67</f>
        <v>0</v>
      </c>
      <c r="I68" s="90">
        <f t="shared" ref="I68:P68" si="14">I65+I66+I67</f>
        <v>7993.7</v>
      </c>
      <c r="J68" s="90">
        <f t="shared" si="14"/>
        <v>0</v>
      </c>
      <c r="K68" s="90">
        <f t="shared" si="14"/>
        <v>0</v>
      </c>
      <c r="L68" s="90">
        <f t="shared" si="14"/>
        <v>0</v>
      </c>
      <c r="M68" s="90">
        <f t="shared" si="14"/>
        <v>3797.71</v>
      </c>
      <c r="N68" s="90">
        <f t="shared" si="14"/>
        <v>317.23</v>
      </c>
      <c r="O68" s="90">
        <f t="shared" si="14"/>
        <v>0</v>
      </c>
      <c r="P68" s="90">
        <f t="shared" si="14"/>
        <v>0</v>
      </c>
      <c r="Q68" s="6"/>
      <c r="R68" s="6"/>
      <c r="S68" s="6"/>
    </row>
    <row r="69" spans="1:19" x14ac:dyDescent="0.3">
      <c r="A69" s="159" t="s">
        <v>10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</row>
    <row r="70" spans="1:19" ht="61.5" customHeight="1" x14ac:dyDescent="0.3">
      <c r="A70" s="121">
        <v>83</v>
      </c>
      <c r="B70" s="46" t="s">
        <v>94</v>
      </c>
      <c r="C70" s="47" t="s">
        <v>56</v>
      </c>
      <c r="D70" s="47" t="s">
        <v>74</v>
      </c>
      <c r="E70" s="107">
        <f>G70+I70+K70+O70+M70</f>
        <v>177.3</v>
      </c>
      <c r="F70" s="21"/>
      <c r="G70" s="21"/>
      <c r="H70" s="21"/>
      <c r="I70" s="21"/>
      <c r="J70" s="21"/>
      <c r="K70" s="21"/>
      <c r="L70" s="21"/>
      <c r="M70" s="21">
        <v>177.3</v>
      </c>
      <c r="N70" s="21">
        <v>49.6</v>
      </c>
      <c r="O70" s="20"/>
      <c r="P70" s="20"/>
      <c r="Q70" s="56"/>
      <c r="R70" s="56"/>
      <c r="S70" s="56"/>
    </row>
    <row r="71" spans="1:19" ht="44.25" customHeight="1" x14ac:dyDescent="0.3">
      <c r="A71" s="121">
        <v>85</v>
      </c>
      <c r="B71" s="76" t="s">
        <v>101</v>
      </c>
      <c r="C71" s="47" t="s">
        <v>56</v>
      </c>
      <c r="D71" s="47" t="s">
        <v>57</v>
      </c>
      <c r="E71" s="107">
        <f>G71+I71+K71+O71+M71</f>
        <v>7756.7900000000009</v>
      </c>
      <c r="F71" s="108"/>
      <c r="G71" s="109"/>
      <c r="H71" s="109"/>
      <c r="I71" s="109">
        <v>1275.9000000000001</v>
      </c>
      <c r="J71" s="109">
        <v>237.7</v>
      </c>
      <c r="K71" s="109"/>
      <c r="L71" s="109"/>
      <c r="M71" s="109">
        <v>6473.93</v>
      </c>
      <c r="N71" s="109">
        <v>525.6</v>
      </c>
      <c r="O71" s="109">
        <v>6.96</v>
      </c>
      <c r="P71" s="108"/>
      <c r="Q71" s="54"/>
      <c r="R71" s="54"/>
      <c r="S71" s="54"/>
    </row>
    <row r="72" spans="1:19" ht="27.75" customHeight="1" x14ac:dyDescent="0.3">
      <c r="A72" s="8"/>
      <c r="B72" s="57" t="s">
        <v>28</v>
      </c>
      <c r="C72" s="77" t="s">
        <v>64</v>
      </c>
      <c r="D72" s="24" t="s">
        <v>65</v>
      </c>
      <c r="E72" s="85">
        <f>G72+I72+K72+O72+M72</f>
        <v>7934.09</v>
      </c>
      <c r="F72" s="85">
        <f>H72+J72+L72+P72+N72</f>
        <v>812.90000000000009</v>
      </c>
      <c r="G72" s="110"/>
      <c r="H72" s="110"/>
      <c r="I72" s="110">
        <f>I70+I71</f>
        <v>1275.9000000000001</v>
      </c>
      <c r="J72" s="110">
        <f t="shared" ref="J72:P72" si="15">J70+J71</f>
        <v>237.7</v>
      </c>
      <c r="K72" s="110">
        <f t="shared" si="15"/>
        <v>0</v>
      </c>
      <c r="L72" s="110">
        <f t="shared" si="15"/>
        <v>0</v>
      </c>
      <c r="M72" s="110">
        <f t="shared" si="15"/>
        <v>6651.2300000000005</v>
      </c>
      <c r="N72" s="110">
        <f t="shared" si="15"/>
        <v>575.20000000000005</v>
      </c>
      <c r="O72" s="110">
        <f t="shared" si="15"/>
        <v>6.96</v>
      </c>
      <c r="P72" s="110">
        <f t="shared" si="15"/>
        <v>0</v>
      </c>
      <c r="Q72" s="8"/>
      <c r="R72" s="8"/>
      <c r="S72" s="8"/>
    </row>
    <row r="73" spans="1:19" ht="26.4" x14ac:dyDescent="0.3">
      <c r="A73" s="10"/>
      <c r="B73" s="60" t="s">
        <v>31</v>
      </c>
      <c r="C73" s="10"/>
      <c r="D73" s="10"/>
      <c r="E73" s="107">
        <f>G73+I73+K73+O73+M73</f>
        <v>22902.239999999998</v>
      </c>
      <c r="F73" s="92"/>
      <c r="G73" s="92"/>
      <c r="H73" s="92"/>
      <c r="I73" s="92">
        <f>I59+I68+I72</f>
        <v>9269.6</v>
      </c>
      <c r="J73" s="92">
        <f>J59+J68+J72</f>
        <v>237.7</v>
      </c>
      <c r="K73" s="92">
        <f>K59+K68+K72</f>
        <v>1732.07</v>
      </c>
      <c r="L73" s="92"/>
      <c r="M73" s="92">
        <f>M59+M68+M72</f>
        <v>11893.61</v>
      </c>
      <c r="N73" s="92">
        <f>N59+N68+N72</f>
        <v>2337.1000000000004</v>
      </c>
      <c r="O73" s="92">
        <f>O59+O68+O72</f>
        <v>6.96</v>
      </c>
      <c r="P73" s="92"/>
      <c r="Q73" s="10"/>
      <c r="R73" s="10"/>
      <c r="S73" s="10"/>
    </row>
    <row r="74" spans="1:19" x14ac:dyDescent="0.3">
      <c r="A74" s="127" t="s">
        <v>44</v>
      </c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</row>
    <row r="75" spans="1:19" x14ac:dyDescent="0.3">
      <c r="A75" s="125" t="s">
        <v>13</v>
      </c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</row>
    <row r="76" spans="1:19" ht="50.25" customHeight="1" x14ac:dyDescent="0.3">
      <c r="A76" s="116">
        <v>86</v>
      </c>
      <c r="B76" s="13" t="s">
        <v>108</v>
      </c>
      <c r="C76" s="74" t="s">
        <v>83</v>
      </c>
      <c r="D76" s="74" t="s">
        <v>109</v>
      </c>
      <c r="E76" s="107">
        <f>G76+I76+K76+O76+M76</f>
        <v>2999</v>
      </c>
      <c r="F76" s="102"/>
      <c r="G76" s="102"/>
      <c r="H76" s="102"/>
      <c r="I76" s="102"/>
      <c r="J76" s="102"/>
      <c r="K76" s="102"/>
      <c r="L76" s="102"/>
      <c r="M76" s="102"/>
      <c r="N76" s="102">
        <v>0</v>
      </c>
      <c r="O76" s="102">
        <v>2999</v>
      </c>
      <c r="P76" s="103"/>
      <c r="Q76" s="44"/>
      <c r="R76" s="44"/>
      <c r="S76" s="44"/>
    </row>
    <row r="77" spans="1:19" ht="47.25" customHeight="1" x14ac:dyDescent="0.3">
      <c r="A77" s="121">
        <v>87</v>
      </c>
      <c r="B77" s="54" t="s">
        <v>76</v>
      </c>
      <c r="C77" s="47" t="s">
        <v>56</v>
      </c>
      <c r="D77" s="18" t="s">
        <v>65</v>
      </c>
      <c r="E77" s="107">
        <f>G77+I77+K77+O77+M77</f>
        <v>835.3</v>
      </c>
      <c r="F77" s="95"/>
      <c r="G77" s="95"/>
      <c r="H77" s="95"/>
      <c r="I77" s="95">
        <v>720</v>
      </c>
      <c r="J77" s="95"/>
      <c r="K77" s="95">
        <v>115.3</v>
      </c>
      <c r="L77" s="95"/>
      <c r="M77" s="95"/>
      <c r="N77" s="95">
        <v>0</v>
      </c>
      <c r="O77" s="95"/>
      <c r="P77" s="96"/>
      <c r="Q77" s="16" t="s">
        <v>77</v>
      </c>
      <c r="R77" s="16" t="s">
        <v>77</v>
      </c>
      <c r="S77" s="16" t="s">
        <v>77</v>
      </c>
    </row>
    <row r="78" spans="1:19" ht="41.25" customHeight="1" x14ac:dyDescent="0.3">
      <c r="A78" s="8"/>
      <c r="B78" s="5" t="s">
        <v>15</v>
      </c>
      <c r="C78" s="8"/>
      <c r="D78" s="8"/>
      <c r="E78" s="85">
        <f>G78+I78+K78+O78+M78</f>
        <v>3834.3</v>
      </c>
      <c r="F78" s="97"/>
      <c r="G78" s="97"/>
      <c r="H78" s="97"/>
      <c r="I78" s="97">
        <v>720</v>
      </c>
      <c r="J78" s="97"/>
      <c r="K78" s="97">
        <v>115.3</v>
      </c>
      <c r="L78" s="97"/>
      <c r="M78" s="97"/>
      <c r="N78" s="97">
        <f>SUM(N76:N77)</f>
        <v>0</v>
      </c>
      <c r="O78" s="97">
        <f>O76+O77</f>
        <v>2999</v>
      </c>
      <c r="P78" s="98"/>
      <c r="Q78" s="8"/>
      <c r="R78" s="8"/>
      <c r="S78" s="8"/>
    </row>
    <row r="79" spans="1:19" x14ac:dyDescent="0.3">
      <c r="A79" s="168" t="s">
        <v>10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</row>
    <row r="80" spans="1:19" ht="72.75" customHeight="1" x14ac:dyDescent="0.3">
      <c r="A80" s="121">
        <v>89</v>
      </c>
      <c r="B80" s="46" t="s">
        <v>78</v>
      </c>
      <c r="C80" s="47" t="s">
        <v>56</v>
      </c>
      <c r="D80" s="18" t="s">
        <v>57</v>
      </c>
      <c r="E80" s="107">
        <f>G80+I80+K80+O80+M80</f>
        <v>27550.38</v>
      </c>
      <c r="F80" s="95"/>
      <c r="G80" s="95"/>
      <c r="H80" s="95">
        <v>0</v>
      </c>
      <c r="I80" s="95">
        <v>6050.38</v>
      </c>
      <c r="J80" s="95">
        <v>1050</v>
      </c>
      <c r="K80" s="95"/>
      <c r="L80" s="95">
        <v>0</v>
      </c>
      <c r="M80" s="95">
        <v>14499</v>
      </c>
      <c r="N80" s="95">
        <v>821.2</v>
      </c>
      <c r="O80" s="95">
        <v>7001</v>
      </c>
      <c r="P80" s="96"/>
      <c r="Q80" s="47" t="s">
        <v>79</v>
      </c>
      <c r="R80" s="47"/>
      <c r="S80" s="47"/>
    </row>
    <row r="81" spans="1:19" ht="41.25" customHeight="1" x14ac:dyDescent="0.3">
      <c r="A81" s="116">
        <v>90</v>
      </c>
      <c r="B81" s="33" t="s">
        <v>40</v>
      </c>
      <c r="C81" s="74" t="s">
        <v>26</v>
      </c>
      <c r="D81" s="74" t="s">
        <v>27</v>
      </c>
      <c r="E81" s="107">
        <f>G81+I81+K81+O81+M81</f>
        <v>1123.7</v>
      </c>
      <c r="F81" s="21"/>
      <c r="G81" s="21"/>
      <c r="H81" s="21"/>
      <c r="I81" s="21"/>
      <c r="J81" s="21"/>
      <c r="K81" s="21">
        <v>1123.7</v>
      </c>
      <c r="L81" s="21">
        <v>1123.0999999999999</v>
      </c>
      <c r="M81" s="21"/>
      <c r="N81" s="21">
        <v>0</v>
      </c>
      <c r="O81" s="21"/>
      <c r="P81" s="21"/>
      <c r="Q81" s="37" t="s">
        <v>39</v>
      </c>
      <c r="R81" s="37"/>
      <c r="S81" s="37"/>
    </row>
    <row r="82" spans="1:19" ht="45" customHeight="1" x14ac:dyDescent="0.3">
      <c r="A82" s="116">
        <v>91</v>
      </c>
      <c r="B82" s="33" t="s">
        <v>80</v>
      </c>
      <c r="C82" s="78" t="s">
        <v>83</v>
      </c>
      <c r="D82" s="78" t="s">
        <v>82</v>
      </c>
      <c r="E82" s="107">
        <f>G82+I82+K82+O82+M82</f>
        <v>400</v>
      </c>
      <c r="F82" s="21"/>
      <c r="G82" s="21"/>
      <c r="H82" s="21"/>
      <c r="I82" s="21"/>
      <c r="J82" s="21"/>
      <c r="K82" s="21"/>
      <c r="L82" s="21"/>
      <c r="M82" s="21">
        <v>400</v>
      </c>
      <c r="N82" s="20">
        <v>0</v>
      </c>
      <c r="O82" s="20"/>
      <c r="P82" s="20"/>
      <c r="Q82" s="37" t="s">
        <v>81</v>
      </c>
      <c r="R82" s="37"/>
      <c r="S82" s="37"/>
    </row>
    <row r="83" spans="1:19" ht="21.75" customHeight="1" x14ac:dyDescent="0.3">
      <c r="A83" s="8"/>
      <c r="B83" s="49" t="s">
        <v>28</v>
      </c>
      <c r="C83" s="4"/>
      <c r="D83" s="4"/>
      <c r="E83" s="85">
        <f>G83+I83+K83+O83+M83</f>
        <v>29074.080000000002</v>
      </c>
      <c r="F83" s="85">
        <f>H83+J83+L83+P83+N83</f>
        <v>1871.2</v>
      </c>
      <c r="G83" s="90"/>
      <c r="H83" s="90"/>
      <c r="I83" s="90">
        <f>I80+I81</f>
        <v>6050.38</v>
      </c>
      <c r="J83" s="90">
        <f>SUM(J80:J82)</f>
        <v>1050</v>
      </c>
      <c r="K83" s="90">
        <f>K80+K81</f>
        <v>1123.7</v>
      </c>
      <c r="L83" s="90"/>
      <c r="M83" s="90">
        <f>M80+M81+M82</f>
        <v>14899</v>
      </c>
      <c r="N83" s="90">
        <f t="shared" ref="N83:O83" si="16">N80+N81+N82</f>
        <v>821.2</v>
      </c>
      <c r="O83" s="90">
        <f t="shared" si="16"/>
        <v>7001</v>
      </c>
      <c r="P83" s="91"/>
      <c r="Q83" s="8"/>
      <c r="R83" s="8"/>
      <c r="S83" s="8"/>
    </row>
    <row r="84" spans="1:19" ht="26.4" x14ac:dyDescent="0.3">
      <c r="A84" s="10"/>
      <c r="B84" s="60" t="s">
        <v>46</v>
      </c>
      <c r="C84" s="10"/>
      <c r="D84" s="10"/>
      <c r="E84" s="107">
        <f>G84+I84+K84+O84+M84</f>
        <v>32908.380000000005</v>
      </c>
      <c r="F84" s="92"/>
      <c r="G84" s="92"/>
      <c r="H84" s="92"/>
      <c r="I84" s="92">
        <f>I78+I83</f>
        <v>6770.38</v>
      </c>
      <c r="J84" s="92">
        <f t="shared" ref="J84:P84" si="17">J78+J83</f>
        <v>1050</v>
      </c>
      <c r="K84" s="92">
        <f t="shared" si="17"/>
        <v>1239</v>
      </c>
      <c r="L84" s="92">
        <f t="shared" si="17"/>
        <v>0</v>
      </c>
      <c r="M84" s="92">
        <f t="shared" si="17"/>
        <v>14899</v>
      </c>
      <c r="N84" s="92">
        <f t="shared" si="17"/>
        <v>821.2</v>
      </c>
      <c r="O84" s="92">
        <f t="shared" si="17"/>
        <v>10000</v>
      </c>
      <c r="P84" s="92">
        <f t="shared" si="17"/>
        <v>0</v>
      </c>
      <c r="Q84" s="92"/>
      <c r="R84" s="92"/>
      <c r="S84" s="10"/>
    </row>
    <row r="85" spans="1:19" x14ac:dyDescent="0.3">
      <c r="A85" s="127" t="s">
        <v>45</v>
      </c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</row>
    <row r="86" spans="1:19" x14ac:dyDescent="0.3">
      <c r="A86" s="125" t="s">
        <v>13</v>
      </c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</row>
    <row r="87" spans="1:19" ht="50.25" customHeight="1" x14ac:dyDescent="0.3">
      <c r="A87" s="122">
        <v>92</v>
      </c>
      <c r="B87" s="65" t="s">
        <v>84</v>
      </c>
      <c r="C87" s="47" t="s">
        <v>56</v>
      </c>
      <c r="D87" s="18" t="s">
        <v>57</v>
      </c>
      <c r="E87" s="107">
        <f>G87+I87+K87+O87+M87</f>
        <v>17547.760000000002</v>
      </c>
      <c r="F87" s="21"/>
      <c r="G87" s="21"/>
      <c r="H87" s="21"/>
      <c r="I87" s="21">
        <v>8809.9</v>
      </c>
      <c r="J87" s="21">
        <v>2118.5</v>
      </c>
      <c r="K87" s="21"/>
      <c r="L87" s="21"/>
      <c r="M87" s="21">
        <v>8737.86</v>
      </c>
      <c r="N87" s="21">
        <v>8468.84</v>
      </c>
      <c r="O87" s="84"/>
      <c r="P87" s="20"/>
      <c r="Q87" s="45" t="s">
        <v>85</v>
      </c>
      <c r="R87" s="45"/>
      <c r="S87" s="45"/>
    </row>
    <row r="88" spans="1:19" ht="44.25" customHeight="1" x14ac:dyDescent="0.3">
      <c r="A88" s="8"/>
      <c r="B88" s="49" t="s">
        <v>15</v>
      </c>
      <c r="C88" s="8"/>
      <c r="D88" s="8"/>
      <c r="E88" s="107">
        <f>G88+I88+K88+O88+M88</f>
        <v>17547.760000000002</v>
      </c>
      <c r="F88" s="107">
        <f>H88+J88+L88+P88+N88</f>
        <v>10687.34</v>
      </c>
      <c r="G88" s="90"/>
      <c r="H88" s="90"/>
      <c r="I88" s="90">
        <v>8809.9</v>
      </c>
      <c r="J88" s="90">
        <v>2218.5</v>
      </c>
      <c r="K88" s="90"/>
      <c r="L88" s="90"/>
      <c r="M88" s="90">
        <v>8737.86</v>
      </c>
      <c r="N88" s="90">
        <v>8468.84</v>
      </c>
      <c r="O88" s="86"/>
      <c r="P88" s="91"/>
      <c r="Q88" s="8"/>
      <c r="R88" s="8"/>
      <c r="S88" s="8"/>
    </row>
    <row r="89" spans="1:19" x14ac:dyDescent="0.3">
      <c r="A89" s="125" t="s">
        <v>14</v>
      </c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</row>
    <row r="90" spans="1:19" ht="45" customHeight="1" x14ac:dyDescent="0.3">
      <c r="A90" s="116">
        <v>93</v>
      </c>
      <c r="B90" s="45" t="s">
        <v>87</v>
      </c>
      <c r="C90" s="47" t="s">
        <v>56</v>
      </c>
      <c r="D90" s="18" t="s">
        <v>57</v>
      </c>
      <c r="E90" s="107">
        <f>G90+I90+K90+O90+M90</f>
        <v>560</v>
      </c>
      <c r="F90" s="82"/>
      <c r="G90" s="82"/>
      <c r="H90" s="82"/>
      <c r="I90" s="82"/>
      <c r="J90" s="82"/>
      <c r="K90" s="82"/>
      <c r="L90" s="82"/>
      <c r="M90" s="82">
        <v>560</v>
      </c>
      <c r="N90" s="82">
        <v>0</v>
      </c>
      <c r="O90" s="93"/>
      <c r="P90" s="93"/>
      <c r="Q90" s="37" t="s">
        <v>89</v>
      </c>
      <c r="R90" s="37"/>
      <c r="S90" s="37"/>
    </row>
    <row r="91" spans="1:19" ht="47.25" customHeight="1" x14ac:dyDescent="0.3">
      <c r="A91" s="116">
        <v>94</v>
      </c>
      <c r="B91" s="45" t="s">
        <v>88</v>
      </c>
      <c r="C91" s="47" t="s">
        <v>56</v>
      </c>
      <c r="D91" s="18" t="s">
        <v>57</v>
      </c>
      <c r="E91" s="107">
        <f>G91+I91+K91+O91+M91</f>
        <v>1759.85</v>
      </c>
      <c r="F91" s="21"/>
      <c r="G91" s="21"/>
      <c r="H91" s="21"/>
      <c r="I91" s="21">
        <v>1465.73</v>
      </c>
      <c r="J91" s="21"/>
      <c r="K91" s="21"/>
      <c r="L91" s="21"/>
      <c r="M91" s="21">
        <v>294.12</v>
      </c>
      <c r="N91" s="21">
        <v>83.3</v>
      </c>
      <c r="O91" s="20"/>
      <c r="P91" s="20"/>
      <c r="Q91" s="37" t="s">
        <v>86</v>
      </c>
      <c r="R91" s="37"/>
      <c r="S91" s="37"/>
    </row>
    <row r="92" spans="1:19" ht="39.75" customHeight="1" x14ac:dyDescent="0.3">
      <c r="A92" s="8"/>
      <c r="B92" s="49" t="s">
        <v>16</v>
      </c>
      <c r="C92" s="8"/>
      <c r="D92" s="8"/>
      <c r="E92" s="90">
        <f>E90+E91</f>
        <v>2319.85</v>
      </c>
      <c r="F92" s="90"/>
      <c r="G92" s="86"/>
      <c r="H92" s="86"/>
      <c r="I92" s="90">
        <f>I90+I91</f>
        <v>1465.73</v>
      </c>
      <c r="J92" s="90"/>
      <c r="K92" s="86"/>
      <c r="L92" s="86"/>
      <c r="M92" s="90">
        <f>M90+M91</f>
        <v>854.12</v>
      </c>
      <c r="N92" s="91">
        <v>83.3</v>
      </c>
      <c r="O92" s="90"/>
      <c r="P92" s="90"/>
      <c r="Q92" s="8"/>
      <c r="R92" s="8"/>
      <c r="S92" s="8"/>
    </row>
    <row r="93" spans="1:19" x14ac:dyDescent="0.3">
      <c r="A93" s="161" t="s">
        <v>10</v>
      </c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</row>
    <row r="94" spans="1:19" ht="53.25" customHeight="1" x14ac:dyDescent="0.3">
      <c r="A94" s="116">
        <v>95</v>
      </c>
      <c r="B94" s="65" t="s">
        <v>91</v>
      </c>
      <c r="C94" s="47" t="s">
        <v>56</v>
      </c>
      <c r="D94" s="18" t="s">
        <v>57</v>
      </c>
      <c r="E94" s="107">
        <f>G94+I94+K94+O94+M94</f>
        <v>18417.27</v>
      </c>
      <c r="F94" s="21"/>
      <c r="G94" s="21"/>
      <c r="H94" s="21"/>
      <c r="I94" s="21">
        <v>1929.4</v>
      </c>
      <c r="J94" s="21"/>
      <c r="K94" s="21"/>
      <c r="L94" s="21">
        <v>375</v>
      </c>
      <c r="M94" s="21">
        <v>16487.87</v>
      </c>
      <c r="N94" s="21">
        <v>2146.5500000000002</v>
      </c>
      <c r="O94" s="21"/>
      <c r="P94" s="21"/>
      <c r="Q94" s="9"/>
      <c r="R94" s="9"/>
      <c r="S94" s="9"/>
    </row>
    <row r="95" spans="1:19" ht="20.25" customHeight="1" x14ac:dyDescent="0.3">
      <c r="A95" s="8"/>
      <c r="B95" s="5" t="s">
        <v>28</v>
      </c>
      <c r="C95" s="4"/>
      <c r="D95" s="4"/>
      <c r="E95" s="107">
        <f t="shared" ref="E95" si="18">G95+I95+K95+O95+M95</f>
        <v>18417.27</v>
      </c>
      <c r="F95" s="90"/>
      <c r="G95" s="90"/>
      <c r="H95" s="90"/>
      <c r="I95" s="90">
        <v>1929.4</v>
      </c>
      <c r="J95" s="90"/>
      <c r="K95" s="90"/>
      <c r="L95" s="90">
        <v>375</v>
      </c>
      <c r="M95" s="90">
        <v>16487.87</v>
      </c>
      <c r="N95" s="91">
        <v>2146.5500000000002</v>
      </c>
      <c r="O95" s="86"/>
      <c r="P95" s="86"/>
      <c r="Q95" s="8"/>
      <c r="R95" s="8"/>
      <c r="S95" s="8"/>
    </row>
    <row r="96" spans="1:19" ht="39.6" x14ac:dyDescent="0.3">
      <c r="A96" s="10"/>
      <c r="B96" s="60" t="s">
        <v>90</v>
      </c>
      <c r="C96" s="10"/>
      <c r="D96" s="10"/>
      <c r="E96" s="107">
        <f>G96+I96+K96+O96+M96</f>
        <v>38284.879999999997</v>
      </c>
      <c r="F96" s="92"/>
      <c r="G96" s="111"/>
      <c r="H96" s="111"/>
      <c r="I96" s="92">
        <f>I88+I92+I95</f>
        <v>12205.029999999999</v>
      </c>
      <c r="J96" s="92">
        <v>2118.5</v>
      </c>
      <c r="K96" s="111"/>
      <c r="L96" s="92">
        <f>L88+L92+L95</f>
        <v>375</v>
      </c>
      <c r="M96" s="92">
        <f>M88+M92+M95</f>
        <v>26079.85</v>
      </c>
      <c r="N96" s="92">
        <f>N88+N92+N95</f>
        <v>10698.689999999999</v>
      </c>
      <c r="O96" s="92"/>
      <c r="P96" s="92"/>
      <c r="Q96" s="10"/>
      <c r="R96" s="10"/>
      <c r="S96" s="10"/>
    </row>
    <row r="97" spans="1:19" x14ac:dyDescent="0.3">
      <c r="A97" s="127" t="s">
        <v>22</v>
      </c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</row>
    <row r="98" spans="1:19" x14ac:dyDescent="0.3">
      <c r="A98" s="125" t="s">
        <v>13</v>
      </c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</row>
    <row r="99" spans="1:19" ht="17.25" customHeight="1" x14ac:dyDescent="0.3">
      <c r="A99" s="8"/>
      <c r="B99" s="49" t="s">
        <v>15</v>
      </c>
      <c r="C99" s="8"/>
      <c r="D99" s="8"/>
      <c r="E99" s="79">
        <f t="shared" ref="E99" si="19">G99+I99+K99+O99+M99</f>
        <v>0</v>
      </c>
      <c r="F99" s="23"/>
      <c r="G99" s="23">
        <v>0</v>
      </c>
      <c r="H99" s="23"/>
      <c r="I99" s="23">
        <v>0</v>
      </c>
      <c r="J99" s="23"/>
      <c r="K99" s="23">
        <v>0</v>
      </c>
      <c r="L99" s="23"/>
      <c r="M99" s="23">
        <v>0</v>
      </c>
      <c r="N99" s="23"/>
      <c r="O99" s="23">
        <v>0</v>
      </c>
      <c r="P99" s="23"/>
      <c r="Q99" s="8"/>
      <c r="R99" s="8"/>
      <c r="S99" s="8"/>
    </row>
    <row r="100" spans="1:19" x14ac:dyDescent="0.3">
      <c r="A100" s="125" t="s">
        <v>14</v>
      </c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</row>
    <row r="101" spans="1:19" ht="48" customHeight="1" x14ac:dyDescent="0.3">
      <c r="A101" s="116">
        <v>96</v>
      </c>
      <c r="B101" s="45" t="s">
        <v>92</v>
      </c>
      <c r="C101" s="47" t="s">
        <v>116</v>
      </c>
      <c r="D101" s="18" t="s">
        <v>104</v>
      </c>
      <c r="E101" s="107">
        <f>G101+I101+K101+O101+M101</f>
        <v>1714.7</v>
      </c>
      <c r="F101" s="107">
        <f>H101+J101+L101+P101+N101</f>
        <v>30.3</v>
      </c>
      <c r="G101" s="21"/>
      <c r="H101" s="21"/>
      <c r="I101" s="21">
        <v>887.7</v>
      </c>
      <c r="J101" s="21"/>
      <c r="K101" s="21"/>
      <c r="L101" s="21"/>
      <c r="M101" s="21">
        <v>827</v>
      </c>
      <c r="N101" s="21">
        <v>30.3</v>
      </c>
      <c r="O101" s="21"/>
      <c r="P101" s="20"/>
      <c r="Q101" s="34" t="s">
        <v>93</v>
      </c>
      <c r="R101" s="34"/>
      <c r="S101" s="34"/>
    </row>
    <row r="102" spans="1:19" ht="51" customHeight="1" x14ac:dyDescent="0.3">
      <c r="A102" s="116">
        <v>97</v>
      </c>
      <c r="B102" s="45" t="s">
        <v>102</v>
      </c>
      <c r="C102" s="47" t="s">
        <v>116</v>
      </c>
      <c r="D102" s="18" t="s">
        <v>104</v>
      </c>
      <c r="E102" s="107">
        <f>G102+I102+K102+O102+M102</f>
        <v>88</v>
      </c>
      <c r="F102" s="107">
        <f>H102+J102+L102+P102+N102</f>
        <v>0</v>
      </c>
      <c r="G102" s="89"/>
      <c r="H102" s="89"/>
      <c r="I102" s="89"/>
      <c r="J102" s="89"/>
      <c r="K102" s="89">
        <v>88</v>
      </c>
      <c r="L102" s="89"/>
      <c r="M102" s="21"/>
      <c r="N102" s="21"/>
      <c r="O102" s="21"/>
      <c r="P102" s="21"/>
      <c r="Q102" s="34" t="s">
        <v>93</v>
      </c>
      <c r="R102" s="34"/>
      <c r="S102" s="34"/>
    </row>
    <row r="103" spans="1:19" ht="36" customHeight="1" x14ac:dyDescent="0.3">
      <c r="A103" s="22"/>
      <c r="B103" s="49" t="s">
        <v>16</v>
      </c>
      <c r="C103" s="22"/>
      <c r="D103" s="22"/>
      <c r="E103" s="85">
        <f>G103+I103+K103+O103+M103</f>
        <v>1714.7</v>
      </c>
      <c r="F103" s="90"/>
      <c r="G103" s="90"/>
      <c r="H103" s="90"/>
      <c r="I103" s="90">
        <v>887.7</v>
      </c>
      <c r="J103" s="90"/>
      <c r="K103" s="90"/>
      <c r="L103" s="90"/>
      <c r="M103" s="90">
        <v>827</v>
      </c>
      <c r="N103" s="91">
        <v>30.3</v>
      </c>
      <c r="O103" s="91"/>
      <c r="P103" s="91"/>
      <c r="Q103" s="22"/>
      <c r="R103" s="22"/>
      <c r="S103" s="22"/>
    </row>
    <row r="104" spans="1:19" x14ac:dyDescent="0.3">
      <c r="A104" s="161" t="s">
        <v>10</v>
      </c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</row>
    <row r="105" spans="1:19" ht="40.5" customHeight="1" x14ac:dyDescent="0.3">
      <c r="A105" s="116">
        <v>98</v>
      </c>
      <c r="B105" s="45" t="s">
        <v>37</v>
      </c>
      <c r="C105" s="48" t="s">
        <v>96</v>
      </c>
      <c r="D105" s="48" t="s">
        <v>105</v>
      </c>
      <c r="E105" s="107">
        <f t="shared" ref="E105:F108" si="20">G105+I105+K105+O105+M105</f>
        <v>58659</v>
      </c>
      <c r="F105" s="107">
        <f t="shared" si="20"/>
        <v>6922</v>
      </c>
      <c r="G105" s="21"/>
      <c r="H105" s="21"/>
      <c r="I105" s="21">
        <v>9682</v>
      </c>
      <c r="J105" s="21">
        <v>30</v>
      </c>
      <c r="K105" s="21">
        <v>48977</v>
      </c>
      <c r="L105" s="20"/>
      <c r="M105" s="20"/>
      <c r="N105" s="21">
        <v>6892</v>
      </c>
      <c r="O105" s="20"/>
      <c r="P105" s="20"/>
      <c r="Q105" s="9"/>
      <c r="R105" s="9"/>
      <c r="S105" s="9"/>
    </row>
    <row r="106" spans="1:19" ht="33" customHeight="1" x14ac:dyDescent="0.3">
      <c r="A106" s="116">
        <v>99</v>
      </c>
      <c r="B106" s="45" t="s">
        <v>37</v>
      </c>
      <c r="C106" s="37" t="s">
        <v>42</v>
      </c>
      <c r="D106" s="48" t="s">
        <v>43</v>
      </c>
      <c r="E106" s="107">
        <f t="shared" si="20"/>
        <v>4657</v>
      </c>
      <c r="F106" s="107">
        <f t="shared" si="20"/>
        <v>0</v>
      </c>
      <c r="G106" s="21"/>
      <c r="H106" s="21"/>
      <c r="I106" s="21"/>
      <c r="J106" s="21"/>
      <c r="K106" s="21">
        <v>2907</v>
      </c>
      <c r="L106" s="21"/>
      <c r="M106" s="21"/>
      <c r="N106" s="21">
        <v>0</v>
      </c>
      <c r="O106" s="21">
        <v>1750</v>
      </c>
      <c r="P106" s="20"/>
      <c r="Q106" s="9"/>
      <c r="R106" s="9"/>
      <c r="S106" s="9"/>
    </row>
    <row r="107" spans="1:19" ht="42" customHeight="1" x14ac:dyDescent="0.3">
      <c r="A107" s="122">
        <v>100</v>
      </c>
      <c r="B107" s="43" t="s">
        <v>95</v>
      </c>
      <c r="C107" s="48" t="s">
        <v>103</v>
      </c>
      <c r="D107" s="37" t="s">
        <v>104</v>
      </c>
      <c r="E107" s="107">
        <f t="shared" si="20"/>
        <v>219</v>
      </c>
      <c r="F107" s="107">
        <f t="shared" si="20"/>
        <v>80</v>
      </c>
      <c r="G107" s="21"/>
      <c r="H107" s="21"/>
      <c r="I107" s="21"/>
      <c r="J107" s="21"/>
      <c r="K107" s="21">
        <v>50</v>
      </c>
      <c r="L107" s="21"/>
      <c r="M107" s="21">
        <v>169</v>
      </c>
      <c r="N107" s="21">
        <v>80</v>
      </c>
      <c r="O107" s="21"/>
      <c r="P107" s="20"/>
      <c r="Q107" s="43"/>
      <c r="R107" s="43"/>
      <c r="S107" s="43"/>
    </row>
    <row r="108" spans="1:19" ht="39.75" customHeight="1" x14ac:dyDescent="0.3">
      <c r="A108" s="116"/>
      <c r="B108" s="45" t="s">
        <v>106</v>
      </c>
      <c r="C108" s="48" t="s">
        <v>56</v>
      </c>
      <c r="D108" s="37" t="s">
        <v>57</v>
      </c>
      <c r="E108" s="107">
        <f t="shared" si="20"/>
        <v>51077.2</v>
      </c>
      <c r="F108" s="107">
        <f t="shared" si="20"/>
        <v>0</v>
      </c>
      <c r="G108" s="21">
        <v>1729.6</v>
      </c>
      <c r="H108" s="21"/>
      <c r="I108" s="21"/>
      <c r="J108" s="21"/>
      <c r="K108" s="21"/>
      <c r="L108" s="21"/>
      <c r="M108" s="21">
        <v>49347.6</v>
      </c>
      <c r="N108" s="21"/>
      <c r="O108" s="21"/>
      <c r="P108" s="20"/>
      <c r="Q108" s="9"/>
      <c r="R108" s="9"/>
      <c r="S108" s="9"/>
    </row>
    <row r="109" spans="1:19" ht="33.75" customHeight="1" x14ac:dyDescent="0.3">
      <c r="A109" s="123"/>
      <c r="B109" s="52" t="s">
        <v>73</v>
      </c>
      <c r="C109" s="40"/>
      <c r="D109" s="40"/>
      <c r="E109" s="112">
        <f t="shared" ref="E109:F110" si="21">G109+I109+K109+M109+O109</f>
        <v>114612.2</v>
      </c>
      <c r="F109" s="112">
        <f t="shared" si="21"/>
        <v>7002</v>
      </c>
      <c r="G109" s="91">
        <f>G108+G107+G106+G105</f>
        <v>1729.6</v>
      </c>
      <c r="H109" s="91">
        <f t="shared" ref="H109:P109" si="22">H108+H107+H106+H105</f>
        <v>0</v>
      </c>
      <c r="I109" s="91">
        <f t="shared" si="22"/>
        <v>9682</v>
      </c>
      <c r="J109" s="91">
        <f t="shared" si="22"/>
        <v>30</v>
      </c>
      <c r="K109" s="91">
        <f t="shared" si="22"/>
        <v>51934</v>
      </c>
      <c r="L109" s="91">
        <f t="shared" si="22"/>
        <v>0</v>
      </c>
      <c r="M109" s="91">
        <f t="shared" si="22"/>
        <v>49516.6</v>
      </c>
      <c r="N109" s="91">
        <f t="shared" si="22"/>
        <v>6972</v>
      </c>
      <c r="O109" s="91">
        <f t="shared" si="22"/>
        <v>1750</v>
      </c>
      <c r="P109" s="91">
        <f t="shared" si="22"/>
        <v>0</v>
      </c>
      <c r="Q109" s="38"/>
      <c r="R109" s="38"/>
      <c r="S109" s="38"/>
    </row>
    <row r="110" spans="1:19" ht="79.5" customHeight="1" x14ac:dyDescent="0.3">
      <c r="A110" s="39"/>
      <c r="B110" s="41" t="s">
        <v>32</v>
      </c>
      <c r="C110" s="39"/>
      <c r="D110" s="39"/>
      <c r="E110" s="113">
        <f t="shared" si="21"/>
        <v>116326.9</v>
      </c>
      <c r="F110" s="113">
        <f t="shared" si="21"/>
        <v>7032.3</v>
      </c>
      <c r="G110" s="92">
        <f t="shared" ref="G110:P110" si="23">G109+G103</f>
        <v>1729.6</v>
      </c>
      <c r="H110" s="92">
        <f t="shared" si="23"/>
        <v>0</v>
      </c>
      <c r="I110" s="92">
        <f t="shared" si="23"/>
        <v>10569.7</v>
      </c>
      <c r="J110" s="92">
        <f t="shared" si="23"/>
        <v>30</v>
      </c>
      <c r="K110" s="92">
        <f t="shared" si="23"/>
        <v>51934</v>
      </c>
      <c r="L110" s="92">
        <f t="shared" si="23"/>
        <v>0</v>
      </c>
      <c r="M110" s="92">
        <f t="shared" si="23"/>
        <v>50343.6</v>
      </c>
      <c r="N110" s="92">
        <f t="shared" si="23"/>
        <v>7002.3</v>
      </c>
      <c r="O110" s="92">
        <f t="shared" si="23"/>
        <v>1750</v>
      </c>
      <c r="P110" s="92">
        <f t="shared" si="23"/>
        <v>0</v>
      </c>
      <c r="Q110" s="39"/>
      <c r="R110" s="39"/>
      <c r="S110" s="39"/>
    </row>
    <row r="111" spans="1:19" ht="39" customHeight="1" x14ac:dyDescent="0.3">
      <c r="A111" s="35"/>
      <c r="B111" s="36" t="s">
        <v>107</v>
      </c>
      <c r="C111" s="35"/>
      <c r="D111" s="35"/>
      <c r="E111" s="114">
        <f t="shared" ref="E111:G111" si="24">E110+E96+E84+E73+E51+E46+E24</f>
        <v>284000.02</v>
      </c>
      <c r="F111" s="114">
        <f t="shared" si="24"/>
        <v>18324.019999999997</v>
      </c>
      <c r="G111" s="114">
        <f t="shared" si="24"/>
        <v>3527.9399999999996</v>
      </c>
      <c r="H111" s="114">
        <f>H110+H96+H84+H73+H51+H46+H24</f>
        <v>2048.34</v>
      </c>
      <c r="I111" s="114">
        <f t="shared" ref="I111:P111" si="25">I110+I96+I84+I73+I51+I46+I24</f>
        <v>40327.979999999996</v>
      </c>
      <c r="J111" s="114">
        <f t="shared" si="25"/>
        <v>4949.4699999999993</v>
      </c>
      <c r="K111" s="114">
        <f t="shared" si="25"/>
        <v>73382.570000000007</v>
      </c>
      <c r="L111" s="114">
        <f t="shared" si="25"/>
        <v>375</v>
      </c>
      <c r="M111" s="114">
        <f t="shared" si="25"/>
        <v>154417.91</v>
      </c>
      <c r="N111" s="114">
        <f t="shared" si="25"/>
        <v>28002.739999999998</v>
      </c>
      <c r="O111" s="114">
        <f t="shared" si="25"/>
        <v>12343.619999999999</v>
      </c>
      <c r="P111" s="114">
        <f t="shared" si="25"/>
        <v>586.66</v>
      </c>
      <c r="Q111" s="35"/>
      <c r="R111" s="35"/>
      <c r="S111" s="35"/>
    </row>
    <row r="112" spans="1:19" x14ac:dyDescent="0.3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</row>
    <row r="113" spans="1:19" x14ac:dyDescent="0.3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</row>
    <row r="114" spans="1:19" x14ac:dyDescent="0.3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</row>
    <row r="115" spans="1:19" x14ac:dyDescent="0.3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</row>
    <row r="116" spans="1:19" x14ac:dyDescent="0.3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</row>
    <row r="117" spans="1:19" x14ac:dyDescent="0.3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</row>
    <row r="118" spans="1:19" x14ac:dyDescent="0.3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</row>
    <row r="119" spans="1:19" x14ac:dyDescent="0.3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</row>
    <row r="120" spans="1:19" x14ac:dyDescent="0.3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</row>
    <row r="121" spans="1:19" x14ac:dyDescent="0.3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</row>
    <row r="122" spans="1:19" x14ac:dyDescent="0.3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</row>
    <row r="123" spans="1:19" x14ac:dyDescent="0.3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</row>
    <row r="124" spans="1:19" x14ac:dyDescent="0.3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</row>
    <row r="125" spans="1:19" x14ac:dyDescent="0.3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</row>
    <row r="126" spans="1:19" x14ac:dyDescent="0.3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</row>
    <row r="127" spans="1:19" x14ac:dyDescent="0.3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</row>
    <row r="128" spans="1:19" x14ac:dyDescent="0.3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</row>
    <row r="129" spans="1:19" x14ac:dyDescent="0.3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</row>
    <row r="130" spans="1:19" x14ac:dyDescent="0.3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</row>
    <row r="131" spans="1:19" x14ac:dyDescent="0.3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</row>
    <row r="132" spans="1:19" x14ac:dyDescent="0.3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</row>
    <row r="133" spans="1:19" x14ac:dyDescent="0.3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</row>
    <row r="134" spans="1:19" x14ac:dyDescent="0.3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</row>
  </sheetData>
  <mergeCells count="42">
    <mergeCell ref="A98:S98"/>
    <mergeCell ref="A100:S100"/>
    <mergeCell ref="A104:S104"/>
    <mergeCell ref="R8:R11"/>
    <mergeCell ref="S8:S11"/>
    <mergeCell ref="A47:S47"/>
    <mergeCell ref="E9:F10"/>
    <mergeCell ref="A50:Q50"/>
    <mergeCell ref="A86:S86"/>
    <mergeCell ref="A89:S89"/>
    <mergeCell ref="A79:S79"/>
    <mergeCell ref="A93:S93"/>
    <mergeCell ref="A97:S97"/>
    <mergeCell ref="A75:S75"/>
    <mergeCell ref="A52:S52"/>
    <mergeCell ref="A12:Q12"/>
    <mergeCell ref="A85:S85"/>
    <mergeCell ref="A42:Q42"/>
    <mergeCell ref="A44:Q44"/>
    <mergeCell ref="A69:S69"/>
    <mergeCell ref="A74:S74"/>
    <mergeCell ref="A6:Q6"/>
    <mergeCell ref="Q8:Q11"/>
    <mergeCell ref="A8:A11"/>
    <mergeCell ref="B8:B11"/>
    <mergeCell ref="D8:D11"/>
    <mergeCell ref="C8:C11"/>
    <mergeCell ref="A14:Q14"/>
    <mergeCell ref="A13:S13"/>
    <mergeCell ref="E8:P8"/>
    <mergeCell ref="A53:S53"/>
    <mergeCell ref="A64:S64"/>
    <mergeCell ref="G9:P9"/>
    <mergeCell ref="A21:S21"/>
    <mergeCell ref="G10:H10"/>
    <mergeCell ref="I10:J10"/>
    <mergeCell ref="K10:L10"/>
    <mergeCell ref="M10:N10"/>
    <mergeCell ref="O10:P10"/>
    <mergeCell ref="A25:S25"/>
    <mergeCell ref="A16:Q16"/>
    <mergeCell ref="A48:R48"/>
  </mergeCells>
  <pageMargins left="7.874015748031496E-2" right="7.874015748031496E-2" top="0.47244094488188981" bottom="0" header="0.31496062992125984" footer="0.31496062992125984"/>
  <pageSetup paperSize="9" scale="50" orientation="landscape" verticalDpi="0" r:id="rId1"/>
  <rowBreaks count="3" manualBreakCount="3">
    <brk id="18" max="20" man="1"/>
    <brk id="70" max="20" man="1"/>
    <brk id="97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ezagorujko</dc:creator>
  <cp:lastModifiedBy>Камышанова</cp:lastModifiedBy>
  <cp:lastPrinted>2015-02-10T10:19:21Z</cp:lastPrinted>
  <dcterms:created xsi:type="dcterms:W3CDTF">2014-09-17T11:52:54Z</dcterms:created>
  <dcterms:modified xsi:type="dcterms:W3CDTF">2015-10-01T11:43:47Z</dcterms:modified>
</cp:coreProperties>
</file>